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35" windowWidth="15180" windowHeight="8070" tabRatio="779"/>
  </bookViews>
  <sheets>
    <sheet name="Kõik aastad" sheetId="5" r:id="rId1"/>
    <sheet name="Kõik osalejad" sheetId="6" r:id="rId2"/>
    <sheet name="Kõik osalejad (print)" sheetId="8" r:id="rId3"/>
    <sheet name="Graafik salejaid aastate lõikes" sheetId="7" r:id="rId4"/>
  </sheets>
  <definedNames>
    <definedName name="_xlnm._FilterDatabase" localSheetId="1" hidden="1">'Kõik osalejad'!$A$3:$C$3</definedName>
    <definedName name="_xlnm._FilterDatabase" localSheetId="2" hidden="1">'Kõik osalejad (print)'!$A$3:$C$151</definedName>
    <definedName name="_xlnm.Print_Titles" localSheetId="1">'Kõik osalejad'!$1:$3</definedName>
    <definedName name="_xlnm.Print_Titles" localSheetId="2">'Kõik osalejad (print)'!$1:$3</definedName>
  </definedNames>
  <calcPr calcId="145621"/>
</workbook>
</file>

<file path=xl/calcChain.xml><?xml version="1.0" encoding="utf-8"?>
<calcChain xmlns="http://schemas.openxmlformats.org/spreadsheetml/2006/main">
  <c r="P4" i="5" l="1"/>
  <c r="N4" i="5"/>
  <c r="AJ4" i="5" l="1"/>
  <c r="AH4" i="5"/>
  <c r="AB3" i="5"/>
  <c r="AB4" i="5"/>
  <c r="Z4" i="5"/>
  <c r="T4" i="5"/>
  <c r="AH3" i="5"/>
  <c r="AD4" i="5"/>
  <c r="AL4" i="5"/>
  <c r="AD3" i="5"/>
  <c r="AN4" i="5"/>
  <c r="AP4" i="5"/>
  <c r="V4" i="5"/>
  <c r="X4" i="5"/>
  <c r="AF3" i="5"/>
  <c r="AF4" i="5"/>
  <c r="K57" i="8" l="1"/>
  <c r="K55" i="8"/>
  <c r="K53" i="8"/>
  <c r="K51" i="8"/>
  <c r="K49" i="8"/>
  <c r="K47" i="8"/>
  <c r="K45" i="8"/>
  <c r="K43" i="8"/>
  <c r="K41" i="8"/>
  <c r="K39" i="8"/>
  <c r="K37" i="8"/>
  <c r="K35" i="8"/>
  <c r="K33" i="8"/>
  <c r="K31" i="8"/>
  <c r="K29" i="8"/>
  <c r="K27" i="8"/>
  <c r="K25" i="8"/>
  <c r="K23" i="8"/>
  <c r="K21" i="8"/>
  <c r="K19" i="8"/>
  <c r="K17" i="8"/>
  <c r="K15" i="8"/>
  <c r="K13" i="8"/>
  <c r="K11" i="8"/>
  <c r="K9" i="8"/>
  <c r="K7" i="8"/>
  <c r="K5" i="8"/>
  <c r="G59" i="8"/>
  <c r="G57" i="8"/>
  <c r="G55" i="8"/>
  <c r="G53" i="8"/>
  <c r="G51" i="8"/>
  <c r="G49" i="8"/>
  <c r="G47" i="8"/>
  <c r="G45" i="8"/>
  <c r="G43" i="8"/>
  <c r="G41" i="8"/>
  <c r="G39" i="8"/>
  <c r="G37" i="8"/>
  <c r="G35" i="8"/>
  <c r="G33" i="8"/>
  <c r="G31" i="8"/>
  <c r="G29" i="8"/>
  <c r="G27" i="8"/>
  <c r="G25" i="8"/>
  <c r="G23" i="8"/>
  <c r="G21" i="8"/>
  <c r="G19" i="8"/>
  <c r="G17" i="8"/>
  <c r="G15" i="8"/>
  <c r="G13" i="8"/>
  <c r="G11" i="8"/>
  <c r="G9" i="8"/>
  <c r="G7" i="8"/>
  <c r="G5" i="8"/>
  <c r="C59" i="8"/>
  <c r="C57" i="8"/>
  <c r="C55" i="8"/>
  <c r="C53" i="8"/>
  <c r="C51" i="8"/>
  <c r="C49" i="8"/>
  <c r="C47" i="8"/>
  <c r="C45" i="8"/>
  <c r="C43" i="8"/>
  <c r="C41" i="8"/>
  <c r="C39" i="8"/>
  <c r="C37" i="8"/>
  <c r="C35" i="8"/>
  <c r="C33" i="8"/>
  <c r="C31" i="8"/>
  <c r="C29" i="8"/>
  <c r="C27" i="8"/>
  <c r="C25" i="8"/>
  <c r="C23" i="8"/>
  <c r="C21" i="8"/>
  <c r="C19" i="8"/>
  <c r="C17" i="8"/>
  <c r="C15" i="8"/>
  <c r="C13" i="8"/>
  <c r="C11" i="8"/>
  <c r="C9" i="8"/>
  <c r="C7" i="8"/>
  <c r="C5" i="8"/>
  <c r="C4" i="8"/>
  <c r="K56" i="8"/>
  <c r="K54" i="8"/>
  <c r="K52" i="8"/>
  <c r="K50" i="8"/>
  <c r="K48" i="8"/>
  <c r="K46" i="8"/>
  <c r="K44" i="8"/>
  <c r="K42" i="8"/>
  <c r="K40" i="8"/>
  <c r="K38" i="8"/>
  <c r="K36" i="8"/>
  <c r="K34" i="8"/>
  <c r="K32" i="8"/>
  <c r="K30" i="8"/>
  <c r="K28" i="8"/>
  <c r="K26" i="8"/>
  <c r="K24" i="8"/>
  <c r="K22" i="8"/>
  <c r="K20" i="8"/>
  <c r="K18" i="8"/>
  <c r="K16" i="8"/>
  <c r="K14" i="8"/>
  <c r="K12" i="8"/>
  <c r="K10" i="8"/>
  <c r="K8" i="8"/>
  <c r="K6" i="8"/>
  <c r="K4" i="8"/>
  <c r="G58" i="8"/>
  <c r="G56" i="8"/>
  <c r="G54" i="8"/>
  <c r="G52" i="8"/>
  <c r="G50" i="8"/>
  <c r="G48" i="8"/>
  <c r="G46" i="8"/>
  <c r="G44" i="8"/>
  <c r="G42" i="8"/>
  <c r="G40" i="8"/>
  <c r="G38" i="8"/>
  <c r="G36" i="8"/>
  <c r="G34" i="8"/>
  <c r="G32" i="8"/>
  <c r="G30" i="8"/>
  <c r="G28" i="8"/>
  <c r="G26" i="8"/>
  <c r="G24" i="8"/>
  <c r="G22" i="8"/>
  <c r="G20" i="8"/>
  <c r="G18" i="8"/>
  <c r="G16" i="8"/>
  <c r="G14" i="8"/>
  <c r="G12" i="8"/>
  <c r="G10" i="8"/>
  <c r="G8" i="8"/>
  <c r="G6" i="8"/>
  <c r="G4" i="8"/>
  <c r="C58" i="8"/>
  <c r="C56" i="8"/>
  <c r="C54" i="8"/>
  <c r="C52" i="8"/>
  <c r="C50" i="8"/>
  <c r="C48" i="8"/>
  <c r="C46" i="8"/>
  <c r="C44" i="8"/>
  <c r="C42" i="8"/>
  <c r="C40" i="8"/>
  <c r="C38" i="8"/>
  <c r="C36" i="8"/>
  <c r="C34" i="8"/>
  <c r="C32" i="8"/>
  <c r="C30" i="8"/>
  <c r="C28" i="8"/>
  <c r="C26" i="8"/>
  <c r="C24" i="8"/>
  <c r="C22" i="8"/>
  <c r="C20" i="8"/>
  <c r="C18" i="8"/>
  <c r="C16" i="8"/>
  <c r="C14" i="8"/>
  <c r="C12" i="8"/>
  <c r="C10" i="8"/>
  <c r="C8" i="8"/>
  <c r="C6" i="8"/>
  <c r="C5" i="6"/>
  <c r="C7" i="6"/>
  <c r="C9" i="6"/>
  <c r="C11" i="6"/>
  <c r="C13" i="6"/>
  <c r="C15" i="6"/>
  <c r="C17" i="6"/>
  <c r="C19" i="6"/>
  <c r="C21" i="6"/>
  <c r="C23" i="6"/>
  <c r="C25" i="6"/>
  <c r="C27" i="6"/>
  <c r="C29" i="6"/>
  <c r="C31" i="6"/>
  <c r="C33" i="6"/>
  <c r="C35" i="6"/>
  <c r="C37" i="6"/>
  <c r="C39" i="6"/>
  <c r="C41" i="6"/>
  <c r="C43" i="6"/>
  <c r="C45" i="6"/>
  <c r="C47" i="6"/>
  <c r="C49" i="6"/>
  <c r="C51" i="6"/>
  <c r="C53" i="6"/>
  <c r="C55" i="6"/>
  <c r="C57" i="6"/>
  <c r="C59" i="6"/>
  <c r="C61" i="6"/>
  <c r="C63" i="6"/>
  <c r="C65" i="6"/>
  <c r="C67" i="6"/>
  <c r="C69" i="6"/>
  <c r="C71" i="6"/>
  <c r="C73" i="6"/>
  <c r="C75" i="6"/>
  <c r="C77" i="6"/>
  <c r="C79" i="6"/>
  <c r="C81" i="6"/>
  <c r="C83" i="6"/>
  <c r="C85" i="6"/>
  <c r="C87" i="6"/>
  <c r="C89" i="6"/>
  <c r="C91" i="6"/>
  <c r="C93" i="6"/>
  <c r="C95" i="6"/>
  <c r="C97" i="6"/>
  <c r="C99" i="6"/>
  <c r="C101" i="6"/>
  <c r="C103" i="6"/>
  <c r="C105" i="6"/>
  <c r="C107" i="6"/>
  <c r="C109" i="6"/>
  <c r="C111" i="6"/>
  <c r="C113" i="6"/>
  <c r="C115" i="6"/>
  <c r="C117" i="6"/>
  <c r="C119" i="6"/>
  <c r="C121" i="6"/>
  <c r="C123" i="6"/>
  <c r="C125" i="6"/>
  <c r="C127" i="6"/>
  <c r="C129" i="6"/>
  <c r="C131" i="6"/>
  <c r="C133" i="6"/>
  <c r="C135" i="6"/>
  <c r="C137" i="6"/>
  <c r="C139" i="6"/>
  <c r="C141" i="6"/>
  <c r="C143" i="6"/>
  <c r="C145" i="6"/>
  <c r="C147" i="6"/>
  <c r="C149" i="6"/>
  <c r="C151" i="6"/>
  <c r="C153" i="6"/>
  <c r="C155" i="6"/>
  <c r="C157" i="6"/>
  <c r="C159" i="6"/>
  <c r="C161" i="6"/>
  <c r="C6" i="6"/>
  <c r="C8" i="6"/>
  <c r="C10" i="6"/>
  <c r="C12" i="6"/>
  <c r="C14" i="6"/>
  <c r="C16" i="6"/>
  <c r="C18" i="6"/>
  <c r="C20" i="6"/>
  <c r="C22" i="6"/>
  <c r="C24" i="6"/>
  <c r="C26" i="6"/>
  <c r="C28" i="6"/>
  <c r="C30" i="6"/>
  <c r="C32" i="6"/>
  <c r="C34" i="6"/>
  <c r="C36" i="6"/>
  <c r="C38" i="6"/>
  <c r="C40" i="6"/>
  <c r="C42" i="6"/>
  <c r="C44" i="6"/>
  <c r="C46" i="6"/>
  <c r="C48" i="6"/>
  <c r="C50" i="6"/>
  <c r="C52" i="6"/>
  <c r="C54" i="6"/>
  <c r="C56" i="6"/>
  <c r="C58" i="6"/>
  <c r="C60" i="6"/>
  <c r="C62" i="6"/>
  <c r="C64" i="6"/>
  <c r="C66" i="6"/>
  <c r="C68" i="6"/>
  <c r="C70" i="6"/>
  <c r="C72" i="6"/>
  <c r="C74" i="6"/>
  <c r="C76" i="6"/>
  <c r="C78" i="6"/>
  <c r="C80" i="6"/>
  <c r="C82" i="6"/>
  <c r="C84" i="6"/>
  <c r="C86" i="6"/>
  <c r="C88" i="6"/>
  <c r="C90" i="6"/>
  <c r="C92" i="6"/>
  <c r="C94" i="6"/>
  <c r="C96" i="6"/>
  <c r="C98" i="6"/>
  <c r="C100" i="6"/>
  <c r="C102" i="6"/>
  <c r="C104" i="6"/>
  <c r="C106" i="6"/>
  <c r="C108" i="6"/>
  <c r="C110" i="6"/>
  <c r="C112" i="6"/>
  <c r="C114" i="6"/>
  <c r="C116" i="6"/>
  <c r="C118" i="6"/>
  <c r="C120" i="6"/>
  <c r="C122" i="6"/>
  <c r="C124" i="6"/>
  <c r="C126" i="6"/>
  <c r="C128" i="6"/>
  <c r="C130" i="6"/>
  <c r="C132" i="6"/>
  <c r="C134" i="6"/>
  <c r="C136" i="6"/>
  <c r="C138" i="6"/>
  <c r="C140" i="6"/>
  <c r="C142" i="6"/>
  <c r="C144" i="6"/>
  <c r="C146" i="6"/>
  <c r="C148" i="6"/>
  <c r="C150" i="6"/>
  <c r="C152" i="6"/>
  <c r="C154" i="6"/>
  <c r="C156" i="6"/>
  <c r="C158" i="6"/>
  <c r="C160" i="6"/>
  <c r="C162" i="6"/>
  <c r="C164" i="6"/>
  <c r="C166" i="6"/>
  <c r="C168" i="6"/>
  <c r="C163" i="6"/>
  <c r="C165" i="6"/>
  <c r="C167" i="6"/>
  <c r="C169" i="6"/>
  <c r="C4" i="6"/>
</calcChain>
</file>

<file path=xl/comments1.xml><?xml version="1.0" encoding="utf-8"?>
<comments xmlns="http://schemas.openxmlformats.org/spreadsheetml/2006/main">
  <authors>
    <author>Author</author>
  </authors>
  <commentList>
    <comment ref="AH4" authorId="0">
      <text>
        <r>
          <rPr>
            <b/>
            <sz val="8"/>
            <color indexed="81"/>
            <rFont val="Tahoma"/>
            <family val="2"/>
            <charset val="186"/>
          </rPr>
          <t>otsi lehel 4.07.2006</t>
        </r>
      </text>
    </comment>
    <comment ref="AJ4" authorId="0">
      <text>
        <r>
          <rPr>
            <b/>
            <sz val="8"/>
            <color indexed="81"/>
            <rFont val="Tahoma"/>
            <family val="2"/>
            <charset val="186"/>
          </rPr>
          <t>otsi lehel 7. RV</t>
        </r>
      </text>
    </comment>
    <comment ref="X25" authorId="0">
      <text>
        <r>
          <rPr>
            <b/>
            <sz val="8"/>
            <color indexed="81"/>
            <rFont val="Tahoma"/>
            <family val="2"/>
            <charset val="186"/>
          </rPr>
          <t>Protokollis oli Uustal</t>
        </r>
      </text>
    </comment>
    <comment ref="AL27" authorId="0">
      <text>
        <r>
          <rPr>
            <b/>
            <sz val="8"/>
            <color indexed="81"/>
            <rFont val="Tahoma"/>
            <family val="2"/>
            <charset val="186"/>
          </rPr>
          <t>Protokollis oli Peeter</t>
        </r>
      </text>
    </comment>
    <comment ref="AJ36" authorId="0">
      <text>
        <r>
          <rPr>
            <b/>
            <sz val="8"/>
            <color indexed="81"/>
            <rFont val="Tahoma"/>
            <family val="2"/>
            <charset val="186"/>
          </rPr>
          <t>Protokollis oli Vau</t>
        </r>
      </text>
    </comment>
    <comment ref="AN57" authorId="0">
      <text>
        <r>
          <rPr>
            <b/>
            <sz val="8"/>
            <color indexed="81"/>
            <rFont val="Tahoma"/>
            <family val="2"/>
            <charset val="186"/>
          </rPr>
          <t>Protokollis oli Gris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5" authorId="0">
      <text>
        <r>
          <rPr>
            <b/>
            <sz val="8"/>
            <color indexed="81"/>
            <rFont val="Tahoma"/>
            <family val="2"/>
            <charset val="186"/>
          </rPr>
          <t>Protokollis oli Gris</t>
        </r>
      </text>
    </comment>
    <comment ref="B93" authorId="0">
      <text>
        <r>
          <rPr>
            <b/>
            <sz val="8"/>
            <color indexed="81"/>
            <rFont val="Tahoma"/>
            <family val="2"/>
            <charset val="186"/>
          </rPr>
          <t>Protokollis oli Vau</t>
        </r>
      </text>
    </comment>
    <comment ref="B104" authorId="0">
      <text>
        <r>
          <rPr>
            <b/>
            <sz val="8"/>
            <color indexed="81"/>
            <rFont val="Tahoma"/>
            <family val="2"/>
            <charset val="186"/>
          </rPr>
          <t>Protokollis oli 2011 aastal Uustal</t>
        </r>
      </text>
    </comment>
    <comment ref="B119" authorId="0">
      <text>
        <r>
          <rPr>
            <b/>
            <sz val="8"/>
            <color indexed="81"/>
            <rFont val="Tahoma"/>
            <family val="2"/>
            <charset val="186"/>
          </rPr>
          <t>Protokollis oli 2004 aastal Peeter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J7" authorId="0">
      <text>
        <r>
          <rPr>
            <b/>
            <sz val="8"/>
            <color indexed="81"/>
            <rFont val="Tahoma"/>
            <family val="2"/>
            <charset val="186"/>
          </rPr>
          <t>Protokollis oli 2004 aastal Peeter</t>
        </r>
      </text>
    </comment>
    <comment ref="B25" authorId="0">
      <text>
        <r>
          <rPr>
            <b/>
            <sz val="8"/>
            <color indexed="81"/>
            <rFont val="Tahoma"/>
            <family val="2"/>
            <charset val="186"/>
          </rPr>
          <t>Protokollis oli Gris</t>
        </r>
      </text>
    </comment>
    <comment ref="F37" authorId="0">
      <text>
        <r>
          <rPr>
            <b/>
            <sz val="8"/>
            <color indexed="81"/>
            <rFont val="Tahoma"/>
            <family val="2"/>
            <charset val="186"/>
          </rPr>
          <t>Protokollis oli Vau</t>
        </r>
      </text>
    </comment>
    <comment ref="F48" authorId="0">
      <text>
        <r>
          <rPr>
            <b/>
            <sz val="8"/>
            <color indexed="81"/>
            <rFont val="Tahoma"/>
            <family val="2"/>
            <charset val="186"/>
          </rPr>
          <t>Protokollis oli 2011 aastal Uustal</t>
        </r>
      </text>
    </comment>
  </commentList>
</comments>
</file>

<file path=xl/sharedStrings.xml><?xml version="1.0" encoding="utf-8"?>
<sst xmlns="http://schemas.openxmlformats.org/spreadsheetml/2006/main" count="956" uniqueCount="225">
  <si>
    <t>Voka staadion (muruväljak)</t>
  </si>
  <si>
    <t>Voka staadion</t>
  </si>
  <si>
    <t>Voka spordihalli juures murul</t>
  </si>
  <si>
    <t>Voka poe esine muruväljak</t>
  </si>
  <si>
    <t>P, 06.07.2014</t>
  </si>
  <si>
    <t>Urmas Jõeäär</t>
  </si>
  <si>
    <t>Einar Juhkam</t>
  </si>
  <si>
    <t>Kalle Orro</t>
  </si>
  <si>
    <t>Elmo Lageda</t>
  </si>
  <si>
    <t>Hillar Neiland</t>
  </si>
  <si>
    <t>Enno Konsa</t>
  </si>
  <si>
    <t>Tõnu Kapper</t>
  </si>
  <si>
    <t>Mait Metsla</t>
  </si>
  <si>
    <t>Tarmo Bombe</t>
  </si>
  <si>
    <t>Andres Viisitam</t>
  </si>
  <si>
    <t>Matti Vinni</t>
  </si>
  <si>
    <t>Hugo Müüdla</t>
  </si>
  <si>
    <t>Jaanus Külmhallik</t>
  </si>
  <si>
    <t>Karla Purgats</t>
  </si>
  <si>
    <t>Ivar Viljaste</t>
  </si>
  <si>
    <t>German Terehhov</t>
  </si>
  <si>
    <t>Lemmit Toomra</t>
  </si>
  <si>
    <t>Aigi Orro</t>
  </si>
  <si>
    <t>Aivar Metsar</t>
  </si>
  <si>
    <t>Heldur Niinepuu</t>
  </si>
  <si>
    <t>Andrus Lehismets</t>
  </si>
  <si>
    <t>Sirje Viljaste</t>
  </si>
  <si>
    <t>Janar Kaljus</t>
  </si>
  <si>
    <t>Urve Viisitam</t>
  </si>
  <si>
    <t>Agu Normak</t>
  </si>
  <si>
    <t>Kalle Lehismets</t>
  </si>
  <si>
    <t>Rasmus Luud</t>
  </si>
  <si>
    <t>Kert Niisuke</t>
  </si>
  <si>
    <t>Meelis Luud</t>
  </si>
  <si>
    <t>Marje Juhkov</t>
  </si>
  <si>
    <t>Vello Vasser</t>
  </si>
  <si>
    <t>Andres Veski</t>
  </si>
  <si>
    <t>Rene Kundla</t>
  </si>
  <si>
    <t>Tõnis Neiland</t>
  </si>
  <si>
    <t>Tõnu Kortel</t>
  </si>
  <si>
    <t>Jaanus Prits</t>
  </si>
  <si>
    <t>Vladimir Ogneštšikov</t>
  </si>
  <si>
    <t>Tarvo Kelder</t>
  </si>
  <si>
    <t>Johannes Neiland</t>
  </si>
  <si>
    <t>Mikk Põdra</t>
  </si>
  <si>
    <t>Valentin Strelkov</t>
  </si>
  <si>
    <t>Janek Tarto</t>
  </si>
  <si>
    <t>Heldur Oksmaa</t>
  </si>
  <si>
    <t>Tiit Nurm</t>
  </si>
  <si>
    <t>Sten Kunts</t>
  </si>
  <si>
    <t>Ergo Kelder</t>
  </si>
  <si>
    <t>Jaanus Kunts</t>
  </si>
  <si>
    <t>Aulis Paal</t>
  </si>
  <si>
    <t>Lennart Maala</t>
  </si>
  <si>
    <t>Eve Müüdla</t>
  </si>
  <si>
    <t>Ats Samma</t>
  </si>
  <si>
    <t>Boriss Klubov</t>
  </si>
  <si>
    <t>Heikki Unt</t>
  </si>
  <si>
    <t>Kristen Milk</t>
  </si>
  <si>
    <t>Rutt Voldek</t>
  </si>
  <si>
    <t>Mario Meldre</t>
  </si>
  <si>
    <t>Kalev Pärt</t>
  </si>
  <si>
    <t>Heili Vasser</t>
  </si>
  <si>
    <t>Tõnu Kask</t>
  </si>
  <si>
    <t>Priit Purka</t>
  </si>
  <si>
    <t>Svetlana Sobolko</t>
  </si>
  <si>
    <t>Martin Laos</t>
  </si>
  <si>
    <t>Marek Metsla</t>
  </si>
  <si>
    <t>Paavel Vähk</t>
  </si>
  <si>
    <t>Aarne Välja</t>
  </si>
  <si>
    <t>Päär Asper</t>
  </si>
  <si>
    <t>Tanel Vähk</t>
  </si>
  <si>
    <t>Toomas Nõmmiste</t>
  </si>
  <si>
    <t>Pjotr Nikkar</t>
  </si>
  <si>
    <t>Tiina Küttis</t>
  </si>
  <si>
    <t>Tarmo Müür</t>
  </si>
  <si>
    <t>Mehis Kiik</t>
  </si>
  <si>
    <t>Robert Klettenberg</t>
  </si>
  <si>
    <t>Martin Rooden</t>
  </si>
  <si>
    <t>Andrei Grintšak</t>
  </si>
  <si>
    <t>Emil Murzajev</t>
  </si>
  <si>
    <t>Jaan Rooden</t>
  </si>
  <si>
    <t>Marko Rooden</t>
  </si>
  <si>
    <t>Illar Tõnurist</t>
  </si>
  <si>
    <t>Anna Romanenko</t>
  </si>
  <si>
    <t>Daniil Alekankin</t>
  </si>
  <si>
    <t>Jaak Rooden</t>
  </si>
  <si>
    <t>Jaan Sepp</t>
  </si>
  <si>
    <t>Kristo Viljaste</t>
  </si>
  <si>
    <t>Andrei Jõgi</t>
  </si>
  <si>
    <t>Argo Sepp</t>
  </si>
  <si>
    <t>Grigori Tipukin</t>
  </si>
  <si>
    <t>Mikk Rooden</t>
  </si>
  <si>
    <t>Ranel Laht</t>
  </si>
  <si>
    <t>Tõnis Anton</t>
  </si>
  <si>
    <t>Artjom Kolkin</t>
  </si>
  <si>
    <t>Vadim Tihhonjuk</t>
  </si>
  <si>
    <t>Ülo Piik</t>
  </si>
  <si>
    <t>Oskar Sepp</t>
  </si>
  <si>
    <t>Imbi-Indi Deljantintšuk</t>
  </si>
  <si>
    <t>Tõnu Piik</t>
  </si>
  <si>
    <t>Oleg Rõndenkov</t>
  </si>
  <si>
    <t>Oleg Kurotškin</t>
  </si>
  <si>
    <t>Toomas Tedrekull</t>
  </si>
  <si>
    <t>Anton Sviderski</t>
  </si>
  <si>
    <t>Joana Taalberg</t>
  </si>
  <si>
    <t>Eenok Sepp</t>
  </si>
  <si>
    <t>Jüri Mironjuk</t>
  </si>
  <si>
    <t>Sergei Tulski</t>
  </si>
  <si>
    <t>Priit Sternhof</t>
  </si>
  <si>
    <t>Kulno Lehismets</t>
  </si>
  <si>
    <t>Mikk Kirsimaa</t>
  </si>
  <si>
    <t>Rauno Rihter</t>
  </si>
  <si>
    <t>Meelis Uustalu</t>
  </si>
  <si>
    <t>Kalle Mendes</t>
  </si>
  <si>
    <t>Tanel Pilsas</t>
  </si>
  <si>
    <t>Merilin Neiland</t>
  </si>
  <si>
    <t>Toomas Välja</t>
  </si>
  <si>
    <t>Katrin Orro</t>
  </si>
  <si>
    <t>Arno Tarto</t>
  </si>
  <si>
    <t>Berit Paun</t>
  </si>
  <si>
    <t>Viktor Fjodorov</t>
  </si>
  <si>
    <t>Maksim Maksimov</t>
  </si>
  <si>
    <t>Taivo Porval</t>
  </si>
  <si>
    <t>Matti Kämärä</t>
  </si>
  <si>
    <t>Daavi Unus</t>
  </si>
  <si>
    <t>Alari Keedus</t>
  </si>
  <si>
    <t>Andrus Kurs</t>
  </si>
  <si>
    <t>Ingrid Lehismets</t>
  </si>
  <si>
    <t>Ivi Külmhallik</t>
  </si>
  <si>
    <t>Jan Teessar</t>
  </si>
  <si>
    <t>Janne Kollo</t>
  </si>
  <si>
    <t>Kadi Lehismets</t>
  </si>
  <si>
    <t>Kirsti Varinurm</t>
  </si>
  <si>
    <t>Kristi Varinurm</t>
  </si>
  <si>
    <t>Maiken Luud</t>
  </si>
  <si>
    <t>Markko Konsa</t>
  </si>
  <si>
    <t>Martin Kirsimaa</t>
  </si>
  <si>
    <t>Mikk Teelahk</t>
  </si>
  <si>
    <t>Peeter Maala</t>
  </si>
  <si>
    <t>Peter Schmidt</t>
  </si>
  <si>
    <t>Priit Tähe</t>
  </si>
  <si>
    <t>Riho Unt</t>
  </si>
  <si>
    <t>Ringo Kirilovs</t>
  </si>
  <si>
    <t>Taavi Kruut</t>
  </si>
  <si>
    <t>Tatjana Šumilo</t>
  </si>
  <si>
    <t>Osalusi</t>
  </si>
  <si>
    <t>Enn Tokman</t>
  </si>
  <si>
    <t>Marek Vou</t>
  </si>
  <si>
    <t>Nimi</t>
  </si>
  <si>
    <t>7-8</t>
  </si>
  <si>
    <t>9-12</t>
  </si>
  <si>
    <t>13-16</t>
  </si>
  <si>
    <t>17-24</t>
  </si>
  <si>
    <t xml:space="preserve"> </t>
  </si>
  <si>
    <t>Cris Ojaliiv</t>
  </si>
  <si>
    <t>Lilian Männi</t>
  </si>
  <si>
    <t>Kalle Vaik</t>
  </si>
  <si>
    <t>Tiit Piik</t>
  </si>
  <si>
    <t>NAISED</t>
  </si>
  <si>
    <t>49-62</t>
  </si>
  <si>
    <t>Jrk</t>
  </si>
  <si>
    <t>Aasta</t>
  </si>
  <si>
    <t>Osalejaid</t>
  </si>
  <si>
    <t>OSALEJAID AASTATE LÕIKES</t>
  </si>
  <si>
    <t>Voka 1. MV üksikmängus</t>
  </si>
  <si>
    <t>Voka 2. MV üksikmängus</t>
  </si>
  <si>
    <t>Voka 3. MV üksikmängus</t>
  </si>
  <si>
    <t>Voka MV</t>
  </si>
  <si>
    <t>Voka 7. MV, üksikmäng</t>
  </si>
  <si>
    <t>11. Voka muruturniir</t>
  </si>
  <si>
    <t>Voka muruturniir</t>
  </si>
  <si>
    <t>Toila valla lahtised MV</t>
  </si>
  <si>
    <t>Imbi-Indi Deljatintšuk</t>
  </si>
  <si>
    <t>Osal</t>
  </si>
  <si>
    <t>Voka vana staadion</t>
  </si>
  <si>
    <t>P, 11.06.2017</t>
  </si>
  <si>
    <t>Viktor Švarõgin</t>
  </si>
  <si>
    <t>Väino Aul</t>
  </si>
  <si>
    <t>Klavdia Piik</t>
  </si>
  <si>
    <t>Ljudmila Varendi</t>
  </si>
  <si>
    <t>Jüri Mitt</t>
  </si>
  <si>
    <t>Henri Müür</t>
  </si>
  <si>
    <t>Normunds Brinkis (Läti)</t>
  </si>
  <si>
    <t>Kenneth Muusikus</t>
  </si>
  <si>
    <t>Endrik Ferschel</t>
  </si>
  <si>
    <t>Urmas Randlaine</t>
  </si>
  <si>
    <t>Henri Mitt</t>
  </si>
  <si>
    <t>NOORED</t>
  </si>
  <si>
    <t>Kristiin-Marleen Neiland</t>
  </si>
  <si>
    <t>Kermo Vinkler</t>
  </si>
  <si>
    <t>Jaan Saar</t>
  </si>
  <si>
    <t>Henry Vinkler</t>
  </si>
  <si>
    <t>Peep Peenema</t>
  </si>
  <si>
    <t>Romek Tarto</t>
  </si>
  <si>
    <t>Brigitta Neiland</t>
  </si>
  <si>
    <t>P, 17.06 2018</t>
  </si>
  <si>
    <r>
      <t xml:space="preserve">Oksana </t>
    </r>
    <r>
      <rPr>
        <b/>
        <sz val="10"/>
        <color rgb="FFCC0000"/>
        <rFont val="Arial"/>
        <family val="2"/>
        <charset val="186"/>
      </rPr>
      <t>Sažina</t>
    </r>
  </si>
  <si>
    <t>VOKA MURUTURNIIRIDE KÕIK OSALEJAD 2002-2018</t>
  </si>
  <si>
    <t>Henri Mitt+</t>
  </si>
  <si>
    <t>Ljudmila Varendi+</t>
  </si>
  <si>
    <t>Kermo Vinkler+</t>
  </si>
  <si>
    <t>Henry Vinkler+</t>
  </si>
  <si>
    <r>
      <t xml:space="preserve">Oksana </t>
    </r>
    <r>
      <rPr>
        <b/>
        <sz val="10"/>
        <color rgb="FFCC0000"/>
        <rFont val="Arial"/>
        <family val="2"/>
        <charset val="186"/>
      </rPr>
      <t>Sažina</t>
    </r>
    <r>
      <rPr>
        <sz val="10"/>
        <color rgb="FFCC0000"/>
        <rFont val="Arial"/>
        <family val="2"/>
        <charset val="186"/>
      </rPr>
      <t>+</t>
    </r>
  </si>
  <si>
    <t>+, muidu lähevad kõigi alla topelt</t>
  </si>
  <si>
    <t>Oksana Sažina</t>
  </si>
  <si>
    <t>L, 29.06.2019</t>
  </si>
  <si>
    <t>Svetlana Veski+</t>
  </si>
  <si>
    <t>Kristiin-Marleen Neiland+</t>
  </si>
  <si>
    <t>Sander Skrabutenas</t>
  </si>
  <si>
    <t>Kaspar Mänd</t>
  </si>
  <si>
    <t>Svetlana Veski</t>
  </si>
  <si>
    <t>Liidia Põllu</t>
  </si>
  <si>
    <t>Veronika Pirk</t>
  </si>
  <si>
    <t>Oksana Rõndenkova</t>
  </si>
  <si>
    <t>Vladimir Mihhailov</t>
  </si>
  <si>
    <t>P, 28.06.2020</t>
  </si>
  <si>
    <t>Olav Türk</t>
  </si>
  <si>
    <t>P, 27.06.2021</t>
  </si>
  <si>
    <t>VOKA MURUTURNIIRID 2002-2021 (PAREMUSJÄRJESTUSED)</t>
  </si>
  <si>
    <t>Sander Rose</t>
  </si>
  <si>
    <t>Sirje Maala</t>
  </si>
  <si>
    <t>Oliver Ojasalu</t>
  </si>
  <si>
    <r>
      <t>VOKA MURUTURNIIRIDE KÕIK OSALEJAD 2002-2021</t>
    </r>
    <r>
      <rPr>
        <sz val="10"/>
        <color theme="1"/>
        <rFont val="Arial"/>
        <family val="2"/>
        <charset val="186"/>
      </rPr>
      <t xml:space="preserve"> (puudu 2019)</t>
    </r>
  </si>
  <si>
    <t>P, 24.07.2022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</si>
</sst>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  <charset val="186"/>
    </font>
    <font>
      <b/>
      <sz val="8"/>
      <color indexed="81"/>
      <name val="Tahoma"/>
      <family val="2"/>
      <charset val="186"/>
    </font>
    <font>
      <u/>
      <sz val="10"/>
      <color theme="10"/>
      <name val="Arial"/>
      <family val="2"/>
      <charset val="186"/>
    </font>
    <font>
      <b/>
      <sz val="10"/>
      <color theme="1"/>
      <name val="Arial"/>
      <family val="2"/>
      <charset val="186"/>
    </font>
    <font>
      <sz val="10"/>
      <color rgb="FFCC0000"/>
      <name val="Arial"/>
      <family val="2"/>
      <charset val="186"/>
    </font>
    <font>
      <sz val="10"/>
      <color theme="0" tint="-0.14999847407452621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rgb="FFCC0000"/>
      <name val="Arial"/>
      <family val="2"/>
      <charset val="186"/>
    </font>
    <font>
      <b/>
      <sz val="10"/>
      <color rgb="FF00B05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ont="1" applyFill="1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0" fontId="3" fillId="0" borderId="1" xfId="0" applyFont="1" applyFill="1" applyBorder="1" applyAlignment="1">
      <alignment horizontal="center"/>
    </xf>
    <xf numFmtId="16" fontId="0" fillId="0" borderId="1" xfId="0" quotePrefix="1" applyNumberFormat="1" applyFill="1" applyBorder="1" applyAlignment="1">
      <alignment horizontal="right"/>
    </xf>
    <xf numFmtId="0" fontId="0" fillId="0" borderId="1" xfId="0" quotePrefix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2" fillId="0" borderId="1" xfId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 applyFill="1"/>
    <xf numFmtId="0" fontId="0" fillId="0" borderId="0" xfId="0" applyFill="1" applyBorder="1"/>
    <xf numFmtId="0" fontId="0" fillId="0" borderId="2" xfId="0" applyFill="1" applyBorder="1"/>
    <xf numFmtId="0" fontId="3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3" fillId="0" borderId="1" xfId="0" applyFont="1" applyBorder="1" applyAlignment="1"/>
    <xf numFmtId="0" fontId="0" fillId="2" borderId="1" xfId="0" applyFont="1" applyFill="1" applyBorder="1"/>
    <xf numFmtId="0" fontId="4" fillId="2" borderId="1" xfId="0" applyFont="1" applyFill="1" applyBorder="1"/>
    <xf numFmtId="0" fontId="0" fillId="2" borderId="1" xfId="0" applyFill="1" applyBorder="1"/>
    <xf numFmtId="0" fontId="7" fillId="0" borderId="1" xfId="0" applyFont="1" applyFill="1" applyBorder="1"/>
    <xf numFmtId="0" fontId="8" fillId="0" borderId="1" xfId="0" applyFont="1" applyFill="1" applyBorder="1"/>
    <xf numFmtId="0" fontId="0" fillId="0" borderId="1" xfId="0" applyFont="1" applyFill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quotePrefix="1" applyFont="1" applyFill="1" applyBorder="1"/>
    <xf numFmtId="0" fontId="0" fillId="0" borderId="3" xfId="0" applyFill="1" applyBorder="1"/>
  </cellXfs>
  <cellStyles count="2">
    <cellStyle name="Hyperlink" xfId="1" builtinId="8"/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CC00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'Graafik salejaid aastate lõikes'!$A$4:$A$24</c:f>
              <c:numCache>
                <c:formatCode>General</c:formatCode>
                <c:ptCount val="21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</c:numCache>
            </c:numRef>
          </c:cat>
          <c:val>
            <c:numRef>
              <c:f>'Graafik salejaid aastate lõikes'!$B$4:$B$24</c:f>
              <c:numCache>
                <c:formatCode>General</c:formatCode>
                <c:ptCount val="21"/>
                <c:pt idx="0">
                  <c:v>24</c:v>
                </c:pt>
                <c:pt idx="1">
                  <c:v>62</c:v>
                </c:pt>
                <c:pt idx="2">
                  <c:v>30</c:v>
                </c:pt>
                <c:pt idx="3">
                  <c:v>41</c:v>
                </c:pt>
                <c:pt idx="4">
                  <c:v>32</c:v>
                </c:pt>
                <c:pt idx="5">
                  <c:v>33</c:v>
                </c:pt>
                <c:pt idx="6">
                  <c:v>24</c:v>
                </c:pt>
                <c:pt idx="7">
                  <c:v>29</c:v>
                </c:pt>
                <c:pt idx="8">
                  <c:v>32</c:v>
                </c:pt>
                <c:pt idx="9">
                  <c:v>25</c:v>
                </c:pt>
                <c:pt idx="10">
                  <c:v>22</c:v>
                </c:pt>
                <c:pt idx="11">
                  <c:v>26</c:v>
                </c:pt>
                <c:pt idx="12">
                  <c:v>19</c:v>
                </c:pt>
                <c:pt idx="13">
                  <c:v>18</c:v>
                </c:pt>
                <c:pt idx="14">
                  <c:v>18</c:v>
                </c:pt>
                <c:pt idx="15">
                  <c:v>23</c:v>
                </c:pt>
                <c:pt idx="16">
                  <c:v>26</c:v>
                </c:pt>
                <c:pt idx="18">
                  <c:v>28</c:v>
                </c:pt>
                <c:pt idx="19">
                  <c:v>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46912"/>
        <c:axId val="154034176"/>
      </c:lineChart>
      <c:catAx>
        <c:axId val="15384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034176"/>
        <c:crosses val="autoZero"/>
        <c:auto val="1"/>
        <c:lblAlgn val="ctr"/>
        <c:lblOffset val="100"/>
        <c:noMultiLvlLbl val="0"/>
      </c:catAx>
      <c:valAx>
        <c:axId val="15403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38469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161924</xdr:rowOff>
    </xdr:from>
    <xdr:to>
      <xdr:col>13</xdr:col>
      <xdr:colOff>0</xdr:colOff>
      <xdr:row>24</xdr:row>
      <xdr:rowOff>0</xdr:rowOff>
    </xdr:to>
    <xdr:graphicFrame macro="">
      <xdr:nvGraphicFramePr>
        <xdr:cNvPr id="720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71"/>
  <sheetViews>
    <sheetView showGridLines="0" tabSelected="1" zoomScaleNormal="100" workbookViewId="0">
      <pane ySplit="5" topLeftCell="A6" activePane="bottomLeft" state="frozen"/>
      <selection pane="bottomLeft" activeCell="G1" sqref="G1"/>
    </sheetView>
  </sheetViews>
  <sheetFormatPr defaultRowHeight="12.75" x14ac:dyDescent="0.2"/>
  <cols>
    <col min="1" max="1" width="3" style="1" customWidth="1"/>
    <col min="2" max="2" width="18.7109375" style="1" bestFit="1" customWidth="1"/>
    <col min="3" max="3" width="3" style="1" customWidth="1"/>
    <col min="4" max="4" width="18.7109375" style="1" bestFit="1" customWidth="1"/>
    <col min="5" max="5" width="3" style="1" customWidth="1"/>
    <col min="6" max="6" width="18.7109375" style="1" bestFit="1" customWidth="1"/>
    <col min="7" max="7" width="3" style="1" customWidth="1"/>
    <col min="8" max="8" width="20.85546875" style="1" customWidth="1"/>
    <col min="9" max="9" width="3" style="1" customWidth="1"/>
    <col min="10" max="10" width="16.5703125" style="1" bestFit="1" customWidth="1"/>
    <col min="11" max="11" width="3" style="1" customWidth="1"/>
    <col min="12" max="12" width="20.85546875" style="1" bestFit="1" customWidth="1"/>
    <col min="13" max="13" width="3" style="1" customWidth="1"/>
    <col min="14" max="14" width="20.85546875" style="1" bestFit="1" customWidth="1"/>
    <col min="15" max="15" width="3" style="1" bestFit="1" customWidth="1"/>
    <col min="16" max="16" width="18.7109375" style="1" bestFit="1" customWidth="1"/>
    <col min="17" max="17" width="3" style="1" bestFit="1" customWidth="1"/>
    <col min="18" max="18" width="18.7109375" style="1" bestFit="1" customWidth="1"/>
    <col min="19" max="19" width="3" style="1" bestFit="1" customWidth="1"/>
    <col min="20" max="20" width="18.7109375" style="1" bestFit="1" customWidth="1"/>
    <col min="21" max="21" width="3" style="1" bestFit="1" customWidth="1"/>
    <col min="22" max="22" width="18.7109375" style="1" bestFit="1" customWidth="1"/>
    <col min="23" max="23" width="3" style="1" bestFit="1" customWidth="1"/>
    <col min="24" max="24" width="15.85546875" style="1" bestFit="1" customWidth="1"/>
    <col min="25" max="25" width="3" style="1" bestFit="1" customWidth="1"/>
    <col min="26" max="26" width="18.7109375" style="1" bestFit="1" customWidth="1"/>
    <col min="27" max="27" width="3" style="1" bestFit="1" customWidth="1"/>
    <col min="28" max="28" width="16.7109375" style="1" bestFit="1" customWidth="1"/>
    <col min="29" max="29" width="3" style="1" bestFit="1" customWidth="1"/>
    <col min="30" max="30" width="18.7109375" style="1" bestFit="1" customWidth="1"/>
    <col min="31" max="31" width="3" style="1" bestFit="1" customWidth="1"/>
    <col min="32" max="32" width="18.7109375" style="1" bestFit="1" customWidth="1"/>
    <col min="33" max="33" width="3" style="1" bestFit="1" customWidth="1"/>
    <col min="34" max="34" width="18.7109375" style="1" bestFit="1" customWidth="1"/>
    <col min="35" max="35" width="3" style="1" bestFit="1" customWidth="1"/>
    <col min="36" max="36" width="18.7109375" style="1" customWidth="1"/>
    <col min="37" max="37" width="3" style="1" bestFit="1" customWidth="1"/>
    <col min="38" max="38" width="16.140625" style="1" bestFit="1" customWidth="1"/>
    <col min="39" max="39" width="5.5703125" style="1" bestFit="1" customWidth="1"/>
    <col min="40" max="40" width="16.140625" style="1" customWidth="1"/>
    <col min="41" max="41" width="5.5703125" style="1" bestFit="1" customWidth="1"/>
    <col min="42" max="42" width="16.28515625" style="1" customWidth="1"/>
    <col min="43" max="16384" width="9.140625" style="1"/>
  </cols>
  <sheetData>
    <row r="1" spans="1:43" x14ac:dyDescent="0.2">
      <c r="A1" s="2" t="s">
        <v>219</v>
      </c>
      <c r="C1" s="2"/>
      <c r="M1" s="2"/>
      <c r="P1" s="16"/>
      <c r="Q1" s="16"/>
      <c r="R1" s="16"/>
      <c r="T1" s="16" t="s">
        <v>172</v>
      </c>
      <c r="U1" s="16"/>
      <c r="V1" s="16" t="s">
        <v>170</v>
      </c>
      <c r="W1" s="16"/>
      <c r="X1" s="16" t="s">
        <v>171</v>
      </c>
      <c r="Y1" s="16"/>
      <c r="Z1" s="16"/>
      <c r="AA1" s="16"/>
      <c r="AB1" s="16"/>
      <c r="AC1" s="16"/>
      <c r="AD1" s="16" t="s">
        <v>169</v>
      </c>
      <c r="AE1" s="16"/>
      <c r="AF1" s="16"/>
      <c r="AG1" s="16"/>
      <c r="AH1" s="16" t="s">
        <v>168</v>
      </c>
      <c r="AI1" s="16"/>
      <c r="AJ1" s="16"/>
      <c r="AK1" s="16"/>
      <c r="AL1" s="16" t="s">
        <v>167</v>
      </c>
      <c r="AM1" s="16"/>
      <c r="AN1" s="16" t="s">
        <v>166</v>
      </c>
      <c r="AO1" s="16"/>
      <c r="AP1" s="16" t="s">
        <v>165</v>
      </c>
    </row>
    <row r="2" spans="1:43" x14ac:dyDescent="0.2">
      <c r="X2" s="16" t="s">
        <v>175</v>
      </c>
      <c r="AF2" s="3"/>
      <c r="AJ2" s="16" t="s">
        <v>0</v>
      </c>
      <c r="AK2" s="16" t="s">
        <v>154</v>
      </c>
      <c r="AL2" s="16" t="s">
        <v>1</v>
      </c>
      <c r="AM2" s="16"/>
      <c r="AN2" s="16" t="s">
        <v>2</v>
      </c>
      <c r="AO2" s="16" t="s">
        <v>154</v>
      </c>
      <c r="AP2" s="16" t="s">
        <v>3</v>
      </c>
      <c r="AQ2" s="1" t="s">
        <v>154</v>
      </c>
    </row>
    <row r="3" spans="1:43" s="2" customFormat="1" x14ac:dyDescent="0.2">
      <c r="A3" s="19"/>
      <c r="B3" s="19"/>
      <c r="C3" s="19"/>
      <c r="D3" s="19"/>
      <c r="E3" s="19"/>
      <c r="F3" s="19"/>
      <c r="G3" s="19"/>
      <c r="H3" s="19"/>
      <c r="I3" s="19"/>
      <c r="J3" s="1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13" t="str">
        <f>HYPERLINK("http://pildid.sportiv.ee/thumbnails.php?album=982","pildid")</f>
        <v>pildid</v>
      </c>
      <c r="AC3" s="9"/>
      <c r="AD3" s="13" t="str">
        <f>HYPERLINK("http://pildid.sportiv.ee/thumbnails.php?album=450","pildid")</f>
        <v>pildid</v>
      </c>
      <c r="AE3" s="9"/>
      <c r="AF3" s="13" t="str">
        <f>HYPERLINK("http://pildid.sportiv.ee/thumbnails.php?album=203","pildid")</f>
        <v>pildid</v>
      </c>
      <c r="AG3" s="9"/>
      <c r="AH3" s="13" t="str">
        <f>HYPERLINK("http://pildid.petanque.ee/thumbnails.php?album=68","pildid")</f>
        <v>pildid</v>
      </c>
      <c r="AI3" s="9"/>
      <c r="AJ3" s="9"/>
      <c r="AK3" s="9"/>
      <c r="AL3" s="9"/>
      <c r="AM3" s="9"/>
      <c r="AN3" s="9"/>
      <c r="AO3" s="9"/>
      <c r="AP3" s="9"/>
    </row>
    <row r="4" spans="1:43" s="2" customFormat="1" x14ac:dyDescent="0.2">
      <c r="A4" s="19"/>
      <c r="B4" s="28" t="s">
        <v>224</v>
      </c>
      <c r="C4" s="19"/>
      <c r="D4" s="28" t="s">
        <v>218</v>
      </c>
      <c r="E4" s="19"/>
      <c r="F4" s="28" t="s">
        <v>216</v>
      </c>
      <c r="G4" s="19"/>
      <c r="H4" s="20" t="s">
        <v>206</v>
      </c>
      <c r="I4" s="19"/>
      <c r="J4" s="20" t="s">
        <v>196</v>
      </c>
      <c r="K4" s="9"/>
      <c r="L4" s="21" t="s">
        <v>176</v>
      </c>
      <c r="M4" s="9"/>
      <c r="N4" s="13" t="str">
        <f>HYPERLINK("https://webzone.ee/petank/index.html#14-06-2016","P, 12.06.2016")</f>
        <v>P, 12.06.2016</v>
      </c>
      <c r="O4" s="9"/>
      <c r="P4" s="13" t="str">
        <f>HYPERLINK("https://webzone.ee/petank15/index2015.html#28-06-2015","P, 28.06.2015")</f>
        <v>P, 28.06.2015</v>
      </c>
      <c r="Q4" s="9"/>
      <c r="R4" s="20" t="s">
        <v>4</v>
      </c>
      <c r="S4" s="9"/>
      <c r="T4" s="13" t="str">
        <f>HYPERLINK("http://www.sportiv.ee/index.php?2/11988","P, 14.07.2013")</f>
        <v>P, 14.07.2013</v>
      </c>
      <c r="U4" s="9"/>
      <c r="V4" s="13" t="str">
        <f>HYPERLINK("http://sportiv.ee/index.php?2/10657","L, 28.07.2012")</f>
        <v>L, 28.07.2012</v>
      </c>
      <c r="W4" s="9"/>
      <c r="X4" s="13" t="str">
        <f>HYPERLINK("http://sportiv.ee/index.php?2/9552","P, 31.07.2011")</f>
        <v>P, 31.07.2011</v>
      </c>
      <c r="Y4" s="9"/>
      <c r="Z4" s="13" t="str">
        <f>HYPERLINK("http://www.sportiv.ee/index.php?2/8081","P, 25.07.2010")</f>
        <v>P, 25.07.2010</v>
      </c>
      <c r="AA4" s="9"/>
      <c r="AB4" s="13" t="str">
        <f>HYPERLINK("http://www.sportiv.ee/index.php?2/6113","N, 20.08.2009")</f>
        <v>N, 20.08.2009</v>
      </c>
      <c r="AC4" s="9"/>
      <c r="AD4" s="13" t="str">
        <f>HYPERLINK("http://www.sportiv.ee/index.php?2/2821","T, 15.07.2008")</f>
        <v>T, 15.07.2008</v>
      </c>
      <c r="AE4" s="9"/>
      <c r="AF4" s="13" t="str">
        <f>HYPERLINK("http://sportiv.ee/index.php?2/1830","T, 17.07.2007")</f>
        <v>T, 17.07.2007</v>
      </c>
      <c r="AG4" s="9"/>
      <c r="AH4" s="13" t="str">
        <f>HYPERLINK("http://www.petanque.ee/idaviru/index.php","T, 04.07.2006")</f>
        <v>T, 04.07.2006</v>
      </c>
      <c r="AI4" s="9"/>
      <c r="AJ4" s="13" t="str">
        <f>HYPERLINK("http://www.petanque.ee/idaviru/index.php?leht=arhiiv2005","T, 05.07.2005")</f>
        <v>T, 05.07.2005</v>
      </c>
      <c r="AK4" s="9"/>
      <c r="AL4" s="13" t="str">
        <f>HYPERLINK("http://www.petanque.ee/idaviru/index.php?leht=v0061","T, 06.07.2004")</f>
        <v>T, 06.07.2004</v>
      </c>
      <c r="AM4" s="9"/>
      <c r="AN4" s="13" t="str">
        <f>HYPERLINK("http://www.petanque.ee/idaviru/index.php?leht=v0034","T, 01.07.2003")</f>
        <v>T, 01.07.2003</v>
      </c>
      <c r="AO4" s="9"/>
      <c r="AP4" s="13" t="str">
        <f>HYPERLINK("http://www.petanque.ee/idaviru/index.php?leht=v0015","N, 27.06.2002")</f>
        <v>N, 27.06.2002</v>
      </c>
    </row>
    <row r="5" spans="1:43" x14ac:dyDescent="0.2">
      <c r="A5" s="5"/>
      <c r="B5" s="9">
        <v>21</v>
      </c>
      <c r="C5" s="5"/>
      <c r="D5" s="9">
        <v>20</v>
      </c>
      <c r="E5" s="5"/>
      <c r="F5" s="9">
        <v>19</v>
      </c>
      <c r="G5" s="5"/>
      <c r="H5" s="9">
        <v>18</v>
      </c>
      <c r="I5" s="5"/>
      <c r="J5" s="9">
        <v>17</v>
      </c>
      <c r="K5" s="5"/>
      <c r="L5" s="9">
        <v>16</v>
      </c>
      <c r="M5" s="5"/>
      <c r="N5" s="9">
        <v>15</v>
      </c>
      <c r="O5" s="9"/>
      <c r="P5" s="9">
        <v>14</v>
      </c>
      <c r="Q5" s="9"/>
      <c r="R5" s="9">
        <v>13</v>
      </c>
      <c r="S5" s="9"/>
      <c r="T5" s="9">
        <v>12</v>
      </c>
      <c r="U5" s="9"/>
      <c r="V5" s="9">
        <v>11</v>
      </c>
      <c r="W5" s="9"/>
      <c r="X5" s="9">
        <v>10</v>
      </c>
      <c r="Y5" s="9"/>
      <c r="Z5" s="9">
        <v>9</v>
      </c>
      <c r="AA5" s="9"/>
      <c r="AB5" s="9">
        <v>8</v>
      </c>
      <c r="AC5" s="9"/>
      <c r="AD5" s="9">
        <v>7</v>
      </c>
      <c r="AE5" s="9"/>
      <c r="AF5" s="9">
        <v>6</v>
      </c>
      <c r="AG5" s="9"/>
      <c r="AH5" s="9">
        <v>5</v>
      </c>
      <c r="AI5" s="9"/>
      <c r="AJ5" s="9">
        <v>4</v>
      </c>
      <c r="AK5" s="9"/>
      <c r="AL5" s="9">
        <v>3</v>
      </c>
      <c r="AM5" s="9"/>
      <c r="AN5" s="9">
        <v>2</v>
      </c>
      <c r="AO5" s="9"/>
      <c r="AP5" s="9">
        <v>1</v>
      </c>
    </row>
    <row r="6" spans="1:43" x14ac:dyDescent="0.2">
      <c r="A6" s="5">
        <v>1</v>
      </c>
      <c r="B6" s="28"/>
      <c r="C6" s="5">
        <v>1</v>
      </c>
      <c r="D6" s="28" t="s">
        <v>19</v>
      </c>
      <c r="E6" s="5">
        <v>1</v>
      </c>
      <c r="F6" s="5" t="s">
        <v>101</v>
      </c>
      <c r="G6" s="5">
        <v>1</v>
      </c>
      <c r="H6" s="5" t="s">
        <v>8</v>
      </c>
      <c r="I6" s="5">
        <v>1</v>
      </c>
      <c r="J6" s="5" t="s">
        <v>8</v>
      </c>
      <c r="K6" s="5">
        <v>1</v>
      </c>
      <c r="L6" s="5" t="s">
        <v>8</v>
      </c>
      <c r="M6" s="5">
        <v>1</v>
      </c>
      <c r="N6" s="5" t="s">
        <v>100</v>
      </c>
      <c r="O6" s="5">
        <v>1</v>
      </c>
      <c r="P6" s="5" t="s">
        <v>97</v>
      </c>
      <c r="Q6" s="5">
        <v>1</v>
      </c>
      <c r="R6" s="5" t="s">
        <v>46</v>
      </c>
      <c r="S6" s="5">
        <v>1</v>
      </c>
      <c r="T6" s="5" t="s">
        <v>9</v>
      </c>
      <c r="U6" s="5">
        <v>1</v>
      </c>
      <c r="V6" s="5" t="s">
        <v>56</v>
      </c>
      <c r="W6" s="5">
        <v>1</v>
      </c>
      <c r="X6" s="5" t="s">
        <v>8</v>
      </c>
      <c r="Y6" s="5">
        <v>1</v>
      </c>
      <c r="Z6" s="5" t="s">
        <v>19</v>
      </c>
      <c r="AA6" s="5">
        <v>1</v>
      </c>
      <c r="AB6" s="5" t="s">
        <v>8</v>
      </c>
      <c r="AC6" s="5">
        <v>1</v>
      </c>
      <c r="AD6" s="5" t="s">
        <v>14</v>
      </c>
      <c r="AE6" s="5">
        <v>1</v>
      </c>
      <c r="AF6" s="5" t="s">
        <v>19</v>
      </c>
      <c r="AG6" s="5">
        <v>1</v>
      </c>
      <c r="AH6" s="5" t="s">
        <v>19</v>
      </c>
      <c r="AI6" s="5">
        <v>1</v>
      </c>
      <c r="AJ6" s="5" t="s">
        <v>8</v>
      </c>
      <c r="AK6" s="5">
        <v>1</v>
      </c>
      <c r="AL6" s="5" t="s">
        <v>8</v>
      </c>
      <c r="AM6" s="5">
        <v>1</v>
      </c>
      <c r="AN6" s="5" t="s">
        <v>7</v>
      </c>
      <c r="AO6" s="5">
        <v>1</v>
      </c>
      <c r="AP6" s="5" t="s">
        <v>5</v>
      </c>
    </row>
    <row r="7" spans="1:43" x14ac:dyDescent="0.2">
      <c r="A7" s="5">
        <v>2</v>
      </c>
      <c r="B7" s="28"/>
      <c r="C7" s="5">
        <v>2</v>
      </c>
      <c r="D7" s="28" t="s">
        <v>46</v>
      </c>
      <c r="E7" s="5">
        <v>2</v>
      </c>
      <c r="F7" s="5" t="s">
        <v>46</v>
      </c>
      <c r="G7" s="5">
        <v>2</v>
      </c>
      <c r="H7" s="5" t="s">
        <v>90</v>
      </c>
      <c r="I7" s="5">
        <v>2</v>
      </c>
      <c r="J7" s="5" t="s">
        <v>177</v>
      </c>
      <c r="K7" s="5">
        <v>2</v>
      </c>
      <c r="L7" s="5" t="s">
        <v>100</v>
      </c>
      <c r="M7" s="5">
        <v>2</v>
      </c>
      <c r="N7" s="5" t="s">
        <v>13</v>
      </c>
      <c r="O7" s="5">
        <v>2</v>
      </c>
      <c r="P7" s="5" t="s">
        <v>8</v>
      </c>
      <c r="Q7" s="5">
        <v>2</v>
      </c>
      <c r="R7" s="5" t="s">
        <v>69</v>
      </c>
      <c r="S7" s="5">
        <v>2</v>
      </c>
      <c r="T7" s="5" t="s">
        <v>19</v>
      </c>
      <c r="U7" s="5">
        <v>2</v>
      </c>
      <c r="V7" s="5" t="s">
        <v>8</v>
      </c>
      <c r="W7" s="5">
        <v>2</v>
      </c>
      <c r="X7" s="5" t="s">
        <v>19</v>
      </c>
      <c r="Y7" s="5">
        <v>2</v>
      </c>
      <c r="Z7" s="5" t="s">
        <v>75</v>
      </c>
      <c r="AA7" s="5">
        <v>2</v>
      </c>
      <c r="AB7" s="5" t="s">
        <v>38</v>
      </c>
      <c r="AC7" s="5">
        <v>2</v>
      </c>
      <c r="AD7" s="5" t="s">
        <v>8</v>
      </c>
      <c r="AE7" s="5">
        <v>2</v>
      </c>
      <c r="AF7" s="5" t="s">
        <v>10</v>
      </c>
      <c r="AG7" s="5">
        <v>2</v>
      </c>
      <c r="AH7" s="5" t="s">
        <v>56</v>
      </c>
      <c r="AI7" s="5">
        <v>2</v>
      </c>
      <c r="AJ7" s="5" t="s">
        <v>10</v>
      </c>
      <c r="AK7" s="5">
        <v>2</v>
      </c>
      <c r="AL7" s="5" t="s">
        <v>14</v>
      </c>
      <c r="AM7" s="5">
        <v>2</v>
      </c>
      <c r="AN7" s="5" t="s">
        <v>50</v>
      </c>
      <c r="AO7" s="5">
        <v>2</v>
      </c>
      <c r="AP7" s="5" t="s">
        <v>6</v>
      </c>
    </row>
    <row r="8" spans="1:43" x14ac:dyDescent="0.2">
      <c r="A8" s="5">
        <v>3</v>
      </c>
      <c r="B8" s="28"/>
      <c r="C8" s="5">
        <v>3</v>
      </c>
      <c r="D8" s="28" t="s">
        <v>5</v>
      </c>
      <c r="E8" s="5">
        <v>3</v>
      </c>
      <c r="F8" s="5" t="s">
        <v>87</v>
      </c>
      <c r="G8" s="5">
        <v>3</v>
      </c>
      <c r="H8" s="5" t="s">
        <v>98</v>
      </c>
      <c r="I8" s="5">
        <v>3</v>
      </c>
      <c r="J8" s="5" t="s">
        <v>97</v>
      </c>
      <c r="K8" s="5">
        <v>3</v>
      </c>
      <c r="L8" s="5" t="s">
        <v>177</v>
      </c>
      <c r="M8" s="5">
        <v>3</v>
      </c>
      <c r="N8" s="5" t="s">
        <v>37</v>
      </c>
      <c r="O8" s="5">
        <v>3</v>
      </c>
      <c r="P8" s="5" t="s">
        <v>33</v>
      </c>
      <c r="Q8" s="5">
        <v>3</v>
      </c>
      <c r="R8" s="5" t="s">
        <v>100</v>
      </c>
      <c r="S8" s="5">
        <v>3</v>
      </c>
      <c r="T8" s="5" t="s">
        <v>10</v>
      </c>
      <c r="U8" s="5">
        <v>3</v>
      </c>
      <c r="V8" s="5" t="s">
        <v>94</v>
      </c>
      <c r="W8" s="5">
        <v>3</v>
      </c>
      <c r="X8" s="5" t="s">
        <v>10</v>
      </c>
      <c r="Y8" s="5">
        <v>3</v>
      </c>
      <c r="Z8" s="5" t="s">
        <v>36</v>
      </c>
      <c r="AA8" s="5">
        <v>3</v>
      </c>
      <c r="AB8" s="5" t="s">
        <v>19</v>
      </c>
      <c r="AC8" s="5">
        <v>3</v>
      </c>
      <c r="AD8" s="5" t="s">
        <v>19</v>
      </c>
      <c r="AE8" s="5">
        <v>3</v>
      </c>
      <c r="AF8" s="5" t="s">
        <v>9</v>
      </c>
      <c r="AG8" s="5">
        <v>3</v>
      </c>
      <c r="AH8" s="5" t="s">
        <v>10</v>
      </c>
      <c r="AI8" s="5">
        <v>3</v>
      </c>
      <c r="AJ8" s="5" t="s">
        <v>16</v>
      </c>
      <c r="AK8" s="5">
        <v>3</v>
      </c>
      <c r="AL8" s="5" t="s">
        <v>15</v>
      </c>
      <c r="AM8" s="5">
        <v>3</v>
      </c>
      <c r="AN8" s="5" t="s">
        <v>126</v>
      </c>
      <c r="AO8" s="5">
        <v>3</v>
      </c>
      <c r="AP8" s="5" t="s">
        <v>7</v>
      </c>
    </row>
    <row r="9" spans="1:43" x14ac:dyDescent="0.2">
      <c r="A9" s="5">
        <v>4</v>
      </c>
      <c r="B9" s="28"/>
      <c r="C9" s="5">
        <v>4</v>
      </c>
      <c r="D9" s="28" t="s">
        <v>79</v>
      </c>
      <c r="E9" s="5">
        <v>4</v>
      </c>
      <c r="F9" s="5" t="s">
        <v>184</v>
      </c>
      <c r="G9" s="5">
        <v>4</v>
      </c>
      <c r="H9" s="5"/>
      <c r="I9" s="5">
        <v>4</v>
      </c>
      <c r="J9" s="5" t="s">
        <v>101</v>
      </c>
      <c r="K9" s="5">
        <v>4</v>
      </c>
      <c r="L9" s="5" t="s">
        <v>43</v>
      </c>
      <c r="M9" s="5">
        <v>4</v>
      </c>
      <c r="N9" s="5" t="s">
        <v>33</v>
      </c>
      <c r="O9" s="5">
        <v>4</v>
      </c>
      <c r="P9" s="5" t="s">
        <v>69</v>
      </c>
      <c r="Q9" s="5">
        <v>4</v>
      </c>
      <c r="R9" s="5" t="s">
        <v>87</v>
      </c>
      <c r="S9" s="5">
        <v>4</v>
      </c>
      <c r="T9" s="5" t="s">
        <v>8</v>
      </c>
      <c r="U9" s="5">
        <v>4</v>
      </c>
      <c r="V9" s="5" t="s">
        <v>18</v>
      </c>
      <c r="W9" s="5">
        <v>4</v>
      </c>
      <c r="X9" s="5" t="s">
        <v>90</v>
      </c>
      <c r="Y9" s="5">
        <v>4</v>
      </c>
      <c r="Z9" s="5" t="s">
        <v>43</v>
      </c>
      <c r="AA9" s="5">
        <v>4</v>
      </c>
      <c r="AB9" s="5" t="s">
        <v>14</v>
      </c>
      <c r="AC9" s="5">
        <v>4</v>
      </c>
      <c r="AD9" s="5" t="s">
        <v>20</v>
      </c>
      <c r="AE9" s="5">
        <v>4</v>
      </c>
      <c r="AF9" s="5" t="s">
        <v>7</v>
      </c>
      <c r="AG9" s="5">
        <v>4</v>
      </c>
      <c r="AH9" s="5" t="s">
        <v>43</v>
      </c>
      <c r="AI9" s="5">
        <v>4</v>
      </c>
      <c r="AJ9" s="5" t="s">
        <v>11</v>
      </c>
      <c r="AK9" s="5">
        <v>4</v>
      </c>
      <c r="AL9" s="5" t="s">
        <v>9</v>
      </c>
      <c r="AM9" s="5">
        <v>4</v>
      </c>
      <c r="AN9" s="5" t="s">
        <v>14</v>
      </c>
      <c r="AO9" s="5">
        <v>4</v>
      </c>
      <c r="AP9" s="5" t="s">
        <v>43</v>
      </c>
    </row>
    <row r="10" spans="1:43" x14ac:dyDescent="0.2">
      <c r="A10" s="5">
        <v>5</v>
      </c>
      <c r="B10" s="28"/>
      <c r="C10" s="5">
        <v>5</v>
      </c>
      <c r="D10" s="28" t="s">
        <v>191</v>
      </c>
      <c r="E10" s="5">
        <v>5</v>
      </c>
      <c r="F10" s="5" t="s">
        <v>147</v>
      </c>
      <c r="G10" s="5">
        <v>5</v>
      </c>
      <c r="H10" s="5"/>
      <c r="I10" s="5">
        <v>5</v>
      </c>
      <c r="J10" s="5" t="s">
        <v>56</v>
      </c>
      <c r="K10" s="5">
        <v>5</v>
      </c>
      <c r="L10" s="5" t="s">
        <v>13</v>
      </c>
      <c r="M10" s="5">
        <v>5</v>
      </c>
      <c r="N10" s="5" t="s">
        <v>43</v>
      </c>
      <c r="O10" s="5">
        <v>5</v>
      </c>
      <c r="P10" s="5" t="s">
        <v>98</v>
      </c>
      <c r="Q10" s="5">
        <v>5</v>
      </c>
      <c r="R10" s="5" t="s">
        <v>33</v>
      </c>
      <c r="S10" s="5">
        <v>5</v>
      </c>
      <c r="T10" s="5" t="s">
        <v>43</v>
      </c>
      <c r="U10" s="5">
        <v>5</v>
      </c>
      <c r="V10" s="5" t="s">
        <v>10</v>
      </c>
      <c r="W10" s="5">
        <v>5</v>
      </c>
      <c r="X10" s="5" t="s">
        <v>87</v>
      </c>
      <c r="Y10" s="5">
        <v>5</v>
      </c>
      <c r="Z10" s="5" t="s">
        <v>69</v>
      </c>
      <c r="AA10" s="5">
        <v>5</v>
      </c>
      <c r="AB10" s="5" t="s">
        <v>11</v>
      </c>
      <c r="AC10" s="5">
        <v>5</v>
      </c>
      <c r="AD10" s="5" t="s">
        <v>7</v>
      </c>
      <c r="AE10" s="5">
        <v>5</v>
      </c>
      <c r="AF10" s="5" t="s">
        <v>67</v>
      </c>
      <c r="AG10" s="5">
        <v>5</v>
      </c>
      <c r="AH10" s="5" t="s">
        <v>37</v>
      </c>
      <c r="AI10" s="5">
        <v>5</v>
      </c>
      <c r="AJ10" s="5" t="s">
        <v>7</v>
      </c>
      <c r="AK10" s="5">
        <v>5</v>
      </c>
      <c r="AL10" s="5" t="s">
        <v>7</v>
      </c>
      <c r="AM10" s="5">
        <v>5</v>
      </c>
      <c r="AN10" s="5" t="s">
        <v>42</v>
      </c>
      <c r="AO10" s="5">
        <v>5</v>
      </c>
      <c r="AP10" s="5" t="s">
        <v>8</v>
      </c>
    </row>
    <row r="11" spans="1:43" x14ac:dyDescent="0.2">
      <c r="A11" s="5">
        <v>6</v>
      </c>
      <c r="B11" s="28"/>
      <c r="C11" s="5">
        <v>6</v>
      </c>
      <c r="D11" s="28" t="s">
        <v>103</v>
      </c>
      <c r="E11" s="5">
        <v>6</v>
      </c>
      <c r="F11" s="5" t="s">
        <v>98</v>
      </c>
      <c r="G11" s="5">
        <v>6</v>
      </c>
      <c r="H11" s="5"/>
      <c r="I11" s="5">
        <v>6</v>
      </c>
      <c r="J11" s="5" t="s">
        <v>18</v>
      </c>
      <c r="K11" s="5">
        <v>6</v>
      </c>
      <c r="L11" s="7" t="s">
        <v>84</v>
      </c>
      <c r="M11" s="5">
        <v>6</v>
      </c>
      <c r="N11" s="5" t="s">
        <v>46</v>
      </c>
      <c r="O11" s="5">
        <v>6</v>
      </c>
      <c r="P11" s="5" t="s">
        <v>85</v>
      </c>
      <c r="Q11" s="5">
        <v>6</v>
      </c>
      <c r="R11" s="5" t="s">
        <v>43</v>
      </c>
      <c r="S11" s="5">
        <v>6</v>
      </c>
      <c r="T11" s="5" t="s">
        <v>87</v>
      </c>
      <c r="U11" s="5">
        <v>6</v>
      </c>
      <c r="V11" s="5" t="s">
        <v>95</v>
      </c>
      <c r="W11" s="5">
        <v>6</v>
      </c>
      <c r="X11" s="5" t="s">
        <v>69</v>
      </c>
      <c r="Y11" s="5">
        <v>6</v>
      </c>
      <c r="Z11" s="5" t="s">
        <v>58</v>
      </c>
      <c r="AA11" s="5">
        <v>6</v>
      </c>
      <c r="AB11" s="5" t="s">
        <v>72</v>
      </c>
      <c r="AC11" s="5">
        <v>6</v>
      </c>
      <c r="AD11" s="5" t="s">
        <v>71</v>
      </c>
      <c r="AE11" s="5">
        <v>6</v>
      </c>
      <c r="AF11" s="5" t="s">
        <v>37</v>
      </c>
      <c r="AG11" s="5">
        <v>6</v>
      </c>
      <c r="AH11" s="5" t="s">
        <v>18</v>
      </c>
      <c r="AI11" s="5">
        <v>6</v>
      </c>
      <c r="AJ11" s="5" t="s">
        <v>35</v>
      </c>
      <c r="AK11" s="5">
        <v>6</v>
      </c>
      <c r="AL11" s="5" t="s">
        <v>16</v>
      </c>
      <c r="AM11" s="5">
        <v>6</v>
      </c>
      <c r="AN11" s="7" t="s">
        <v>26</v>
      </c>
      <c r="AO11" s="5">
        <v>6</v>
      </c>
      <c r="AP11" s="5" t="s">
        <v>9</v>
      </c>
    </row>
    <row r="12" spans="1:43" x14ac:dyDescent="0.2">
      <c r="A12" s="5">
        <v>7</v>
      </c>
      <c r="B12" s="28"/>
      <c r="C12" s="5">
        <v>7</v>
      </c>
      <c r="D12" s="28" t="s">
        <v>69</v>
      </c>
      <c r="E12" s="5">
        <v>7</v>
      </c>
      <c r="F12" s="5" t="s">
        <v>191</v>
      </c>
      <c r="G12" s="5">
        <v>7</v>
      </c>
      <c r="H12" s="5"/>
      <c r="I12" s="5">
        <v>7</v>
      </c>
      <c r="J12" s="5" t="s">
        <v>43</v>
      </c>
      <c r="K12" s="5">
        <v>7</v>
      </c>
      <c r="L12" s="5" t="s">
        <v>178</v>
      </c>
      <c r="M12" s="5">
        <v>7</v>
      </c>
      <c r="N12" s="5" t="s">
        <v>8</v>
      </c>
      <c r="O12" s="5">
        <v>7</v>
      </c>
      <c r="P12" s="5" t="s">
        <v>80</v>
      </c>
      <c r="Q12" s="5">
        <v>7</v>
      </c>
      <c r="R12" s="5" t="s">
        <v>79</v>
      </c>
      <c r="S12" s="5">
        <v>7</v>
      </c>
      <c r="T12" s="5" t="s">
        <v>97</v>
      </c>
      <c r="U12" s="5">
        <v>7</v>
      </c>
      <c r="V12" s="5" t="s">
        <v>73</v>
      </c>
      <c r="W12" s="5">
        <v>7</v>
      </c>
      <c r="X12" s="5" t="s">
        <v>9</v>
      </c>
      <c r="Y12" s="5">
        <v>7</v>
      </c>
      <c r="Z12" s="5" t="s">
        <v>79</v>
      </c>
      <c r="AA12" s="5">
        <v>7</v>
      </c>
      <c r="AB12" s="5" t="s">
        <v>9</v>
      </c>
      <c r="AC12" s="5">
        <v>7</v>
      </c>
      <c r="AD12" s="5" t="s">
        <v>69</v>
      </c>
      <c r="AE12" s="5">
        <v>7</v>
      </c>
      <c r="AF12" s="5" t="s">
        <v>8</v>
      </c>
      <c r="AG12" s="5">
        <v>7</v>
      </c>
      <c r="AH12" s="5" t="s">
        <v>15</v>
      </c>
      <c r="AI12" s="5">
        <v>7</v>
      </c>
      <c r="AJ12" s="5" t="s">
        <v>14</v>
      </c>
      <c r="AK12" s="5">
        <v>7</v>
      </c>
      <c r="AL12" s="5" t="s">
        <v>17</v>
      </c>
      <c r="AM12" s="5">
        <v>7</v>
      </c>
      <c r="AN12" s="7" t="s">
        <v>22</v>
      </c>
      <c r="AO12" s="10" t="s">
        <v>150</v>
      </c>
      <c r="AP12" s="4" t="s">
        <v>10</v>
      </c>
    </row>
    <row r="13" spans="1:43" x14ac:dyDescent="0.2">
      <c r="A13" s="5">
        <v>8</v>
      </c>
      <c r="B13" s="28"/>
      <c r="C13" s="5">
        <v>8</v>
      </c>
      <c r="D13" s="28" t="s">
        <v>220</v>
      </c>
      <c r="E13" s="5">
        <v>8</v>
      </c>
      <c r="F13" s="5" t="s">
        <v>8</v>
      </c>
      <c r="G13" s="5">
        <v>8</v>
      </c>
      <c r="H13" s="5"/>
      <c r="I13" s="5">
        <v>8</v>
      </c>
      <c r="J13" s="5" t="s">
        <v>33</v>
      </c>
      <c r="K13" s="5">
        <v>8</v>
      </c>
      <c r="L13" s="5" t="s">
        <v>33</v>
      </c>
      <c r="M13" s="5">
        <v>8</v>
      </c>
      <c r="N13" s="5" t="s">
        <v>90</v>
      </c>
      <c r="O13" s="5">
        <v>8</v>
      </c>
      <c r="P13" s="5" t="s">
        <v>100</v>
      </c>
      <c r="Q13" s="5">
        <v>8</v>
      </c>
      <c r="R13" s="5" t="s">
        <v>21</v>
      </c>
      <c r="S13" s="5">
        <v>8</v>
      </c>
      <c r="T13" s="5" t="s">
        <v>11</v>
      </c>
      <c r="U13" s="5">
        <v>8</v>
      </c>
      <c r="V13" s="5" t="s">
        <v>69</v>
      </c>
      <c r="W13" s="5">
        <v>8</v>
      </c>
      <c r="X13" s="5" t="s">
        <v>11</v>
      </c>
      <c r="Y13" s="5">
        <v>8</v>
      </c>
      <c r="Z13" s="5" t="s">
        <v>8</v>
      </c>
      <c r="AA13" s="5">
        <v>8</v>
      </c>
      <c r="AB13" s="5" t="s">
        <v>10</v>
      </c>
      <c r="AC13" s="5">
        <v>8</v>
      </c>
      <c r="AD13" s="5" t="s">
        <v>41</v>
      </c>
      <c r="AE13" s="5">
        <v>8</v>
      </c>
      <c r="AF13" s="5" t="s">
        <v>15</v>
      </c>
      <c r="AG13" s="5">
        <v>8</v>
      </c>
      <c r="AH13" s="5" t="s">
        <v>11</v>
      </c>
      <c r="AI13" s="5">
        <v>8</v>
      </c>
      <c r="AJ13" s="5" t="s">
        <v>33</v>
      </c>
      <c r="AK13" s="5">
        <v>8</v>
      </c>
      <c r="AL13" s="5" t="s">
        <v>18</v>
      </c>
      <c r="AM13" s="5">
        <v>8</v>
      </c>
      <c r="AN13" s="5" t="s">
        <v>10</v>
      </c>
      <c r="AO13" s="5"/>
      <c r="AP13" s="4" t="s">
        <v>109</v>
      </c>
    </row>
    <row r="14" spans="1:43" x14ac:dyDescent="0.2">
      <c r="A14" s="5">
        <v>9</v>
      </c>
      <c r="B14" s="28"/>
      <c r="C14" s="5">
        <v>9</v>
      </c>
      <c r="D14" s="28" t="s">
        <v>98</v>
      </c>
      <c r="E14" s="5">
        <v>9</v>
      </c>
      <c r="F14" s="5" t="s">
        <v>36</v>
      </c>
      <c r="G14" s="5">
        <v>9</v>
      </c>
      <c r="H14" s="5"/>
      <c r="I14" s="5">
        <v>9</v>
      </c>
      <c r="J14" s="5" t="s">
        <v>5</v>
      </c>
      <c r="K14" s="5">
        <v>9</v>
      </c>
      <c r="L14" s="5" t="s">
        <v>83</v>
      </c>
      <c r="M14" s="5">
        <v>9</v>
      </c>
      <c r="N14" s="5" t="s">
        <v>147</v>
      </c>
      <c r="O14" s="5">
        <v>9</v>
      </c>
      <c r="P14" s="5" t="s">
        <v>88</v>
      </c>
      <c r="Q14" s="5">
        <v>9</v>
      </c>
      <c r="R14" s="5" t="s">
        <v>8</v>
      </c>
      <c r="S14" s="5">
        <v>9</v>
      </c>
      <c r="T14" s="5" t="s">
        <v>90</v>
      </c>
      <c r="U14" s="5">
        <v>9</v>
      </c>
      <c r="V14" s="5" t="s">
        <v>89</v>
      </c>
      <c r="W14" s="5">
        <v>9</v>
      </c>
      <c r="X14" s="5" t="s">
        <v>80</v>
      </c>
      <c r="Y14" s="5">
        <v>9</v>
      </c>
      <c r="Z14" s="5" t="s">
        <v>41</v>
      </c>
      <c r="AA14" s="5">
        <v>9</v>
      </c>
      <c r="AB14" s="5" t="s">
        <v>21</v>
      </c>
      <c r="AC14" s="5">
        <v>9</v>
      </c>
      <c r="AD14" s="5" t="s">
        <v>15</v>
      </c>
      <c r="AE14" s="5">
        <v>9</v>
      </c>
      <c r="AF14" s="5" t="s">
        <v>31</v>
      </c>
      <c r="AG14" s="5">
        <v>9</v>
      </c>
      <c r="AH14" s="5" t="s">
        <v>49</v>
      </c>
      <c r="AI14" s="5">
        <v>9</v>
      </c>
      <c r="AJ14" s="5" t="s">
        <v>36</v>
      </c>
      <c r="AK14" s="5">
        <v>9</v>
      </c>
      <c r="AL14" s="5" t="s">
        <v>10</v>
      </c>
      <c r="AM14" s="5">
        <v>9</v>
      </c>
      <c r="AN14" s="5" t="s">
        <v>19</v>
      </c>
      <c r="AO14" s="11" t="s">
        <v>151</v>
      </c>
      <c r="AP14" s="4" t="s">
        <v>25</v>
      </c>
    </row>
    <row r="15" spans="1:43" x14ac:dyDescent="0.2">
      <c r="A15" s="5">
        <v>10</v>
      </c>
      <c r="B15" s="28"/>
      <c r="C15" s="5">
        <v>10</v>
      </c>
      <c r="D15" s="28" t="s">
        <v>101</v>
      </c>
      <c r="E15" s="5">
        <v>10</v>
      </c>
      <c r="F15" s="5" t="s">
        <v>5</v>
      </c>
      <c r="G15" s="5">
        <v>10</v>
      </c>
      <c r="H15" s="5"/>
      <c r="I15" s="5">
        <v>10</v>
      </c>
      <c r="J15" s="5" t="s">
        <v>184</v>
      </c>
      <c r="K15" s="5">
        <v>10</v>
      </c>
      <c r="L15" s="5" t="s">
        <v>147</v>
      </c>
      <c r="M15" s="5">
        <v>10</v>
      </c>
      <c r="N15" s="5" t="s">
        <v>106</v>
      </c>
      <c r="O15" s="5">
        <v>10</v>
      </c>
      <c r="P15" s="5" t="s">
        <v>79</v>
      </c>
      <c r="Q15" s="5">
        <v>10</v>
      </c>
      <c r="R15" s="5" t="s">
        <v>9</v>
      </c>
      <c r="S15" s="5">
        <v>10</v>
      </c>
      <c r="T15" s="5" t="s">
        <v>41</v>
      </c>
      <c r="U15" s="5">
        <v>10</v>
      </c>
      <c r="V15" s="5" t="s">
        <v>96</v>
      </c>
      <c r="W15" s="5">
        <v>10</v>
      </c>
      <c r="X15" s="7" t="s">
        <v>26</v>
      </c>
      <c r="Y15" s="5">
        <v>10</v>
      </c>
      <c r="Z15" s="5" t="s">
        <v>88</v>
      </c>
      <c r="AA15" s="5">
        <v>10</v>
      </c>
      <c r="AB15" s="5" t="s">
        <v>78</v>
      </c>
      <c r="AC15" s="5">
        <v>10</v>
      </c>
      <c r="AD15" s="5" t="s">
        <v>36</v>
      </c>
      <c r="AE15" s="5">
        <v>10</v>
      </c>
      <c r="AF15" s="5" t="s">
        <v>29</v>
      </c>
      <c r="AG15" s="5">
        <v>10</v>
      </c>
      <c r="AH15" s="5" t="s">
        <v>57</v>
      </c>
      <c r="AI15" s="5">
        <v>10</v>
      </c>
      <c r="AJ15" s="5" t="s">
        <v>21</v>
      </c>
      <c r="AK15" s="5">
        <v>10</v>
      </c>
      <c r="AL15" s="5" t="s">
        <v>43</v>
      </c>
      <c r="AM15" s="5">
        <v>10</v>
      </c>
      <c r="AN15" s="7" t="s">
        <v>116</v>
      </c>
      <c r="AO15" s="5"/>
      <c r="AP15" s="4" t="s">
        <v>110</v>
      </c>
    </row>
    <row r="16" spans="1:43" x14ac:dyDescent="0.2">
      <c r="A16" s="5">
        <v>11</v>
      </c>
      <c r="B16" s="28"/>
      <c r="C16" s="5">
        <v>11</v>
      </c>
      <c r="D16" s="28" t="s">
        <v>217</v>
      </c>
      <c r="E16" s="5">
        <v>11</v>
      </c>
      <c r="F16" s="5" t="s">
        <v>12</v>
      </c>
      <c r="G16" s="5">
        <v>11</v>
      </c>
      <c r="H16" s="5"/>
      <c r="I16" s="5">
        <v>11</v>
      </c>
      <c r="J16" s="5" t="s">
        <v>100</v>
      </c>
      <c r="K16" s="5">
        <v>11</v>
      </c>
      <c r="L16" s="5" t="s">
        <v>103</v>
      </c>
      <c r="M16" s="5">
        <v>11</v>
      </c>
      <c r="N16" s="5" t="s">
        <v>18</v>
      </c>
      <c r="O16" s="5">
        <v>11</v>
      </c>
      <c r="P16" s="5" t="s">
        <v>46</v>
      </c>
      <c r="Q16" s="5">
        <v>11</v>
      </c>
      <c r="R16" s="7" t="s">
        <v>105</v>
      </c>
      <c r="S16" s="5">
        <v>11</v>
      </c>
      <c r="T16" s="5" t="s">
        <v>46</v>
      </c>
      <c r="U16" s="5">
        <v>11</v>
      </c>
      <c r="V16" s="5" t="s">
        <v>121</v>
      </c>
      <c r="W16" s="5">
        <v>11</v>
      </c>
      <c r="X16" s="7" t="s">
        <v>84</v>
      </c>
      <c r="Y16" s="5">
        <v>11</v>
      </c>
      <c r="Z16" s="5" t="s">
        <v>89</v>
      </c>
      <c r="AA16" s="5">
        <v>11</v>
      </c>
      <c r="AB16" s="5" t="s">
        <v>37</v>
      </c>
      <c r="AC16" s="5">
        <v>11</v>
      </c>
      <c r="AD16" s="5" t="s">
        <v>37</v>
      </c>
      <c r="AE16" s="5">
        <v>11</v>
      </c>
      <c r="AF16" s="5" t="s">
        <v>68</v>
      </c>
      <c r="AG16" s="5">
        <v>11</v>
      </c>
      <c r="AH16" s="5" t="s">
        <v>20</v>
      </c>
      <c r="AI16" s="5">
        <v>11</v>
      </c>
      <c r="AJ16" s="5" t="s">
        <v>15</v>
      </c>
      <c r="AK16" s="5">
        <v>11</v>
      </c>
      <c r="AL16" s="5" t="s">
        <v>19</v>
      </c>
      <c r="AM16" s="5">
        <v>11</v>
      </c>
      <c r="AN16" s="5" t="s">
        <v>127</v>
      </c>
      <c r="AO16" s="5"/>
      <c r="AP16" s="4" t="s">
        <v>111</v>
      </c>
    </row>
    <row r="17" spans="1:42" x14ac:dyDescent="0.2">
      <c r="A17" s="5">
        <v>12</v>
      </c>
      <c r="B17" s="28"/>
      <c r="C17" s="5">
        <v>12</v>
      </c>
      <c r="D17" s="28" t="s">
        <v>43</v>
      </c>
      <c r="E17" s="5">
        <v>12</v>
      </c>
      <c r="F17" s="25" t="s">
        <v>187</v>
      </c>
      <c r="G17" s="5">
        <v>12</v>
      </c>
      <c r="H17" s="5"/>
      <c r="I17" s="5">
        <v>12</v>
      </c>
      <c r="J17" s="5" t="s">
        <v>190</v>
      </c>
      <c r="K17" s="5">
        <v>12</v>
      </c>
      <c r="L17" s="7" t="s">
        <v>179</v>
      </c>
      <c r="M17" s="5">
        <v>12</v>
      </c>
      <c r="N17" s="5" t="s">
        <v>157</v>
      </c>
      <c r="O17" s="5">
        <v>12</v>
      </c>
      <c r="P17" s="5" t="s">
        <v>87</v>
      </c>
      <c r="Q17" s="5">
        <v>12</v>
      </c>
      <c r="R17" s="5" t="s">
        <v>18</v>
      </c>
      <c r="S17" s="5">
        <v>12</v>
      </c>
      <c r="T17" s="5" t="s">
        <v>12</v>
      </c>
      <c r="U17" s="5">
        <v>12</v>
      </c>
      <c r="V17" s="5" t="s">
        <v>97</v>
      </c>
      <c r="W17" s="5">
        <v>12</v>
      </c>
      <c r="X17" s="5" t="s">
        <v>18</v>
      </c>
      <c r="Y17" s="5">
        <v>12</v>
      </c>
      <c r="Z17" s="5" t="s">
        <v>18</v>
      </c>
      <c r="AA17" s="5">
        <v>12</v>
      </c>
      <c r="AB17" s="7" t="s">
        <v>26</v>
      </c>
      <c r="AC17" s="5">
        <v>12</v>
      </c>
      <c r="AD17" s="5" t="s">
        <v>38</v>
      </c>
      <c r="AE17" s="5">
        <v>12</v>
      </c>
      <c r="AF17" s="5" t="s">
        <v>69</v>
      </c>
      <c r="AG17" s="5">
        <v>12</v>
      </c>
      <c r="AH17" s="5" t="s">
        <v>42</v>
      </c>
      <c r="AI17" s="5">
        <v>12</v>
      </c>
      <c r="AJ17" s="5" t="s">
        <v>37</v>
      </c>
      <c r="AK17" s="5">
        <v>12</v>
      </c>
      <c r="AL17" s="5" t="s">
        <v>20</v>
      </c>
      <c r="AM17" s="5">
        <v>12</v>
      </c>
      <c r="AN17" s="5" t="s">
        <v>8</v>
      </c>
      <c r="AO17" s="5"/>
      <c r="AP17" s="4" t="s">
        <v>11</v>
      </c>
    </row>
    <row r="18" spans="1:42" x14ac:dyDescent="0.2">
      <c r="A18" s="5">
        <v>13</v>
      </c>
      <c r="B18" s="28"/>
      <c r="C18" s="5">
        <v>13</v>
      </c>
      <c r="D18" s="28" t="s">
        <v>184</v>
      </c>
      <c r="E18" s="5">
        <v>13</v>
      </c>
      <c r="F18" s="5" t="s">
        <v>79</v>
      </c>
      <c r="G18" s="5">
        <v>13</v>
      </c>
      <c r="H18" s="5"/>
      <c r="I18" s="5">
        <v>13</v>
      </c>
      <c r="J18" s="5" t="s">
        <v>83</v>
      </c>
      <c r="K18" s="5">
        <v>13</v>
      </c>
      <c r="L18" s="5" t="s">
        <v>101</v>
      </c>
      <c r="M18" s="5">
        <v>13</v>
      </c>
      <c r="N18" s="5" t="s">
        <v>98</v>
      </c>
      <c r="O18" s="5">
        <v>13</v>
      </c>
      <c r="P18" s="5" t="s">
        <v>43</v>
      </c>
      <c r="Q18" s="5">
        <v>13</v>
      </c>
      <c r="R18" s="5" t="s">
        <v>97</v>
      </c>
      <c r="S18" s="5">
        <v>13</v>
      </c>
      <c r="T18" s="5" t="s">
        <v>21</v>
      </c>
      <c r="U18" s="5">
        <v>13</v>
      </c>
      <c r="V18" s="5" t="s">
        <v>21</v>
      </c>
      <c r="W18" s="5">
        <v>13</v>
      </c>
      <c r="X18" s="5" t="s">
        <v>79</v>
      </c>
      <c r="Y18" s="5">
        <v>13</v>
      </c>
      <c r="Z18" s="7" t="s">
        <v>59</v>
      </c>
      <c r="AA18" s="5">
        <v>13</v>
      </c>
      <c r="AB18" s="5" t="s">
        <v>75</v>
      </c>
      <c r="AC18" s="5">
        <v>13</v>
      </c>
      <c r="AD18" s="5" t="s">
        <v>9</v>
      </c>
      <c r="AE18" s="5">
        <v>13</v>
      </c>
      <c r="AF18" s="5" t="s">
        <v>16</v>
      </c>
      <c r="AG18" s="5">
        <v>13</v>
      </c>
      <c r="AH18" s="5" t="s">
        <v>58</v>
      </c>
      <c r="AI18" s="5">
        <v>13</v>
      </c>
      <c r="AJ18" s="5" t="s">
        <v>19</v>
      </c>
      <c r="AK18" s="5">
        <v>13</v>
      </c>
      <c r="AL18" s="5" t="s">
        <v>21</v>
      </c>
      <c r="AM18" s="5">
        <v>13</v>
      </c>
      <c r="AN18" s="5" t="s">
        <v>36</v>
      </c>
      <c r="AO18" s="11" t="s">
        <v>152</v>
      </c>
      <c r="AP18" s="4" t="s">
        <v>12</v>
      </c>
    </row>
    <row r="19" spans="1:42" x14ac:dyDescent="0.2">
      <c r="A19" s="5">
        <v>14</v>
      </c>
      <c r="B19" s="28"/>
      <c r="C19" s="5">
        <v>14</v>
      </c>
      <c r="D19" s="28" t="s">
        <v>87</v>
      </c>
      <c r="E19" s="5">
        <v>14</v>
      </c>
      <c r="F19" s="5" t="s">
        <v>41</v>
      </c>
      <c r="G19" s="5">
        <v>14</v>
      </c>
      <c r="H19" s="5"/>
      <c r="I19" s="5">
        <v>14</v>
      </c>
      <c r="J19" s="5" t="s">
        <v>13</v>
      </c>
      <c r="K19" s="5">
        <v>14</v>
      </c>
      <c r="L19" s="5" t="s">
        <v>6</v>
      </c>
      <c r="M19" s="5">
        <v>14</v>
      </c>
      <c r="N19" s="5" t="s">
        <v>11</v>
      </c>
      <c r="O19" s="5">
        <v>14</v>
      </c>
      <c r="P19" s="5" t="s">
        <v>41</v>
      </c>
      <c r="Q19" s="5">
        <v>14</v>
      </c>
      <c r="R19" s="5" t="s">
        <v>98</v>
      </c>
      <c r="S19" s="5">
        <v>14</v>
      </c>
      <c r="T19" s="5" t="s">
        <v>94</v>
      </c>
      <c r="U19" s="5">
        <v>14</v>
      </c>
      <c r="V19" s="5" t="s">
        <v>87</v>
      </c>
      <c r="W19" s="5">
        <v>14</v>
      </c>
      <c r="X19" s="5" t="s">
        <v>85</v>
      </c>
      <c r="Y19" s="5">
        <v>14</v>
      </c>
      <c r="Z19" s="5" t="s">
        <v>73</v>
      </c>
      <c r="AA19" s="5">
        <v>14</v>
      </c>
      <c r="AB19" s="5" t="s">
        <v>39</v>
      </c>
      <c r="AC19" s="5">
        <v>14</v>
      </c>
      <c r="AD19" s="7" t="s">
        <v>26</v>
      </c>
      <c r="AE19" s="5">
        <v>14</v>
      </c>
      <c r="AF19" s="5" t="s">
        <v>12</v>
      </c>
      <c r="AG19" s="5">
        <v>14</v>
      </c>
      <c r="AH19" s="5" t="s">
        <v>36</v>
      </c>
      <c r="AI19" s="5">
        <v>14</v>
      </c>
      <c r="AJ19" s="5" t="s">
        <v>38</v>
      </c>
      <c r="AK19" s="5">
        <v>14</v>
      </c>
      <c r="AL19" s="7" t="s">
        <v>22</v>
      </c>
      <c r="AM19" s="5">
        <v>14</v>
      </c>
      <c r="AN19" s="5" t="s">
        <v>123</v>
      </c>
      <c r="AO19" s="5"/>
      <c r="AP19" s="5" t="s">
        <v>113</v>
      </c>
    </row>
    <row r="20" spans="1:42" x14ac:dyDescent="0.2">
      <c r="A20" s="5">
        <v>15</v>
      </c>
      <c r="B20" s="28"/>
      <c r="C20" s="5">
        <v>15</v>
      </c>
      <c r="D20" s="23" t="s">
        <v>187</v>
      </c>
      <c r="E20" s="5">
        <v>15</v>
      </c>
      <c r="F20" s="5" t="s">
        <v>43</v>
      </c>
      <c r="G20" s="5">
        <v>15</v>
      </c>
      <c r="H20" s="5"/>
      <c r="I20" s="5">
        <v>15</v>
      </c>
      <c r="J20" s="25" t="s">
        <v>187</v>
      </c>
      <c r="K20" s="5">
        <v>15</v>
      </c>
      <c r="L20" s="7" t="s">
        <v>180</v>
      </c>
      <c r="M20" s="5">
        <v>15</v>
      </c>
      <c r="N20" s="5" t="s">
        <v>158</v>
      </c>
      <c r="O20" s="5">
        <v>15</v>
      </c>
      <c r="P20" s="5" t="s">
        <v>13</v>
      </c>
      <c r="Q20" s="5">
        <v>15</v>
      </c>
      <c r="R20" s="5" t="s">
        <v>10</v>
      </c>
      <c r="S20" s="5">
        <v>15</v>
      </c>
      <c r="T20" s="5" t="s">
        <v>100</v>
      </c>
      <c r="U20" s="5">
        <v>15</v>
      </c>
      <c r="V20" s="5" t="s">
        <v>122</v>
      </c>
      <c r="W20" s="5">
        <v>15</v>
      </c>
      <c r="X20" s="5" t="s">
        <v>21</v>
      </c>
      <c r="Y20" s="5">
        <v>15</v>
      </c>
      <c r="Z20" s="5" t="s">
        <v>37</v>
      </c>
      <c r="AA20" s="5">
        <v>15</v>
      </c>
      <c r="AB20" s="5" t="s">
        <v>73</v>
      </c>
      <c r="AC20" s="5">
        <v>15</v>
      </c>
      <c r="AD20" s="5" t="s">
        <v>18</v>
      </c>
      <c r="AE20" s="5">
        <v>15</v>
      </c>
      <c r="AF20" s="5" t="s">
        <v>21</v>
      </c>
      <c r="AG20" s="5">
        <v>15</v>
      </c>
      <c r="AH20" s="5" t="s">
        <v>29</v>
      </c>
      <c r="AI20" s="5">
        <v>15</v>
      </c>
      <c r="AJ20" s="5" t="s">
        <v>20</v>
      </c>
      <c r="AK20" s="5">
        <v>15</v>
      </c>
      <c r="AL20" s="5" t="s">
        <v>6</v>
      </c>
      <c r="AM20" s="5">
        <v>15</v>
      </c>
      <c r="AN20" s="5" t="s">
        <v>18</v>
      </c>
      <c r="AO20" s="5"/>
      <c r="AP20" s="4" t="s">
        <v>112</v>
      </c>
    </row>
    <row r="21" spans="1:42" x14ac:dyDescent="0.2">
      <c r="A21" s="5">
        <v>16</v>
      </c>
      <c r="B21" s="28"/>
      <c r="C21" s="5">
        <v>16</v>
      </c>
      <c r="D21" s="28" t="s">
        <v>147</v>
      </c>
      <c r="E21" s="5">
        <v>16</v>
      </c>
      <c r="F21" s="25" t="s">
        <v>209</v>
      </c>
      <c r="G21" s="5">
        <v>16</v>
      </c>
      <c r="H21" s="5"/>
      <c r="I21" s="5">
        <v>16</v>
      </c>
      <c r="J21" s="5" t="s">
        <v>46</v>
      </c>
      <c r="K21" s="5">
        <v>16</v>
      </c>
      <c r="L21" s="5" t="s">
        <v>181</v>
      </c>
      <c r="M21" s="5"/>
      <c r="N21" s="5"/>
      <c r="O21" s="5">
        <v>16</v>
      </c>
      <c r="P21" s="5" t="s">
        <v>106</v>
      </c>
      <c r="Q21" s="5">
        <v>16</v>
      </c>
      <c r="R21" s="5" t="s">
        <v>106</v>
      </c>
      <c r="S21" s="5">
        <v>16</v>
      </c>
      <c r="T21" s="5" t="s">
        <v>33</v>
      </c>
      <c r="U21" s="5">
        <v>16</v>
      </c>
      <c r="V21" s="5" t="s">
        <v>98</v>
      </c>
      <c r="W21" s="5">
        <v>16</v>
      </c>
      <c r="X21" s="5" t="s">
        <v>119</v>
      </c>
      <c r="Y21" s="5">
        <v>16</v>
      </c>
      <c r="Z21" s="5" t="s">
        <v>20</v>
      </c>
      <c r="AA21" s="5">
        <v>16</v>
      </c>
      <c r="AB21" s="5" t="s">
        <v>79</v>
      </c>
      <c r="AC21" s="5">
        <v>16</v>
      </c>
      <c r="AD21" s="5" t="s">
        <v>33</v>
      </c>
      <c r="AE21" s="5">
        <v>16</v>
      </c>
      <c r="AF21" s="5" t="s">
        <v>70</v>
      </c>
      <c r="AG21" s="5">
        <v>16</v>
      </c>
      <c r="AH21" s="7" t="s">
        <v>59</v>
      </c>
      <c r="AI21" s="5">
        <v>16</v>
      </c>
      <c r="AJ21" s="5" t="s">
        <v>39</v>
      </c>
      <c r="AK21" s="5">
        <v>16</v>
      </c>
      <c r="AL21" s="5" t="s">
        <v>12</v>
      </c>
      <c r="AM21" s="5">
        <v>16</v>
      </c>
      <c r="AN21" s="5" t="s">
        <v>125</v>
      </c>
      <c r="AO21" s="5"/>
      <c r="AP21" s="4" t="s">
        <v>42</v>
      </c>
    </row>
    <row r="22" spans="1:42" x14ac:dyDescent="0.2">
      <c r="A22" s="5">
        <v>17</v>
      </c>
      <c r="B22" s="28"/>
      <c r="C22" s="5">
        <v>17</v>
      </c>
      <c r="D22" s="28" t="s">
        <v>8</v>
      </c>
      <c r="E22" s="5">
        <v>17</v>
      </c>
      <c r="F22" s="5" t="s">
        <v>83</v>
      </c>
      <c r="G22" s="5">
        <v>17</v>
      </c>
      <c r="H22" s="5"/>
      <c r="I22" s="5">
        <v>17</v>
      </c>
      <c r="J22" s="5" t="s">
        <v>191</v>
      </c>
      <c r="K22" s="5">
        <v>17</v>
      </c>
      <c r="L22" s="5" t="s">
        <v>182</v>
      </c>
      <c r="M22" s="5"/>
      <c r="N22" s="26" t="s">
        <v>159</v>
      </c>
      <c r="O22" s="5">
        <v>17</v>
      </c>
      <c r="P22" s="5" t="s">
        <v>107</v>
      </c>
      <c r="Q22" s="5">
        <v>17</v>
      </c>
      <c r="R22" s="5" t="s">
        <v>41</v>
      </c>
      <c r="S22" s="5">
        <v>17</v>
      </c>
      <c r="T22" s="5" t="s">
        <v>80</v>
      </c>
      <c r="U22" s="5">
        <v>17</v>
      </c>
      <c r="V22" s="5" t="s">
        <v>33</v>
      </c>
      <c r="W22" s="5">
        <v>17</v>
      </c>
      <c r="X22" s="5" t="s">
        <v>33</v>
      </c>
      <c r="Y22" s="5">
        <v>17</v>
      </c>
      <c r="Z22" s="5" t="s">
        <v>87</v>
      </c>
      <c r="AA22" s="5">
        <v>17</v>
      </c>
      <c r="AB22" s="5" t="s">
        <v>69</v>
      </c>
      <c r="AC22" s="5">
        <v>17</v>
      </c>
      <c r="AD22" s="5" t="s">
        <v>10</v>
      </c>
      <c r="AE22" s="5">
        <v>17</v>
      </c>
      <c r="AF22" s="5" t="s">
        <v>38</v>
      </c>
      <c r="AG22" s="5">
        <v>17</v>
      </c>
      <c r="AH22" s="5" t="s">
        <v>41</v>
      </c>
      <c r="AI22" s="5">
        <v>17</v>
      </c>
      <c r="AJ22" s="5" t="s">
        <v>40</v>
      </c>
      <c r="AK22" s="5">
        <v>17</v>
      </c>
      <c r="AL22" s="5" t="s">
        <v>23</v>
      </c>
      <c r="AM22" s="5">
        <v>17</v>
      </c>
      <c r="AN22" s="5" t="s">
        <v>113</v>
      </c>
      <c r="AO22" s="11" t="s">
        <v>153</v>
      </c>
      <c r="AP22" s="4" t="s">
        <v>23</v>
      </c>
    </row>
    <row r="23" spans="1:42" x14ac:dyDescent="0.2">
      <c r="A23" s="5">
        <v>18</v>
      </c>
      <c r="B23" s="28"/>
      <c r="C23" s="5">
        <v>18</v>
      </c>
      <c r="D23" s="28" t="s">
        <v>33</v>
      </c>
      <c r="E23" s="5">
        <v>18</v>
      </c>
      <c r="F23" s="25" t="s">
        <v>210</v>
      </c>
      <c r="G23" s="5">
        <v>18</v>
      </c>
      <c r="H23" s="5"/>
      <c r="I23" s="5">
        <v>18</v>
      </c>
      <c r="J23" s="5" t="s">
        <v>87</v>
      </c>
      <c r="K23" s="5">
        <v>18</v>
      </c>
      <c r="L23" s="5" t="s">
        <v>183</v>
      </c>
      <c r="M23" s="5">
        <v>1</v>
      </c>
      <c r="N23" s="7" t="s">
        <v>105</v>
      </c>
      <c r="O23" s="5">
        <v>18</v>
      </c>
      <c r="P23" s="5" t="s">
        <v>83</v>
      </c>
      <c r="Q23" s="5">
        <v>18</v>
      </c>
      <c r="R23" s="5" t="s">
        <v>107</v>
      </c>
      <c r="S23" s="5">
        <v>18</v>
      </c>
      <c r="T23" s="5" t="s">
        <v>36</v>
      </c>
      <c r="U23" s="5">
        <v>18</v>
      </c>
      <c r="V23" s="5" t="s">
        <v>41</v>
      </c>
      <c r="W23" s="5">
        <v>18</v>
      </c>
      <c r="X23" s="5" t="s">
        <v>46</v>
      </c>
      <c r="Y23" s="5">
        <v>18</v>
      </c>
      <c r="Z23" s="5" t="s">
        <v>80</v>
      </c>
      <c r="AA23" s="5">
        <v>18</v>
      </c>
      <c r="AB23" s="5" t="s">
        <v>80</v>
      </c>
      <c r="AC23" s="5">
        <v>18</v>
      </c>
      <c r="AD23" s="5" t="s">
        <v>11</v>
      </c>
      <c r="AE23" s="5">
        <v>18</v>
      </c>
      <c r="AF23" s="5" t="s">
        <v>71</v>
      </c>
      <c r="AG23" s="5">
        <v>18</v>
      </c>
      <c r="AH23" s="5" t="s">
        <v>60</v>
      </c>
      <c r="AI23" s="5">
        <v>18</v>
      </c>
      <c r="AJ23" s="5" t="s">
        <v>41</v>
      </c>
      <c r="AK23" s="5">
        <v>18</v>
      </c>
      <c r="AL23" s="5" t="s">
        <v>24</v>
      </c>
      <c r="AM23" s="5">
        <v>18</v>
      </c>
      <c r="AN23" s="5" t="s">
        <v>124</v>
      </c>
      <c r="AO23" s="5"/>
      <c r="AP23" s="4" t="s">
        <v>20</v>
      </c>
    </row>
    <row r="24" spans="1:42" x14ac:dyDescent="0.2">
      <c r="A24" s="5">
        <v>19</v>
      </c>
      <c r="B24" s="28"/>
      <c r="C24" s="5">
        <v>19</v>
      </c>
      <c r="D24" s="28" t="s">
        <v>20</v>
      </c>
      <c r="E24" s="5">
        <v>19</v>
      </c>
      <c r="F24" s="5" t="s">
        <v>103</v>
      </c>
      <c r="G24" s="5">
        <v>19</v>
      </c>
      <c r="H24" s="5"/>
      <c r="I24" s="5">
        <v>19</v>
      </c>
      <c r="J24" s="25" t="s">
        <v>192</v>
      </c>
      <c r="K24" s="5">
        <v>19</v>
      </c>
      <c r="L24" s="5" t="s">
        <v>184</v>
      </c>
      <c r="M24" s="5">
        <v>2</v>
      </c>
      <c r="N24" s="24" t="s">
        <v>189</v>
      </c>
      <c r="O24" s="5"/>
      <c r="P24" s="5"/>
      <c r="Q24" s="5">
        <v>19</v>
      </c>
      <c r="R24" s="5" t="s">
        <v>108</v>
      </c>
      <c r="S24" s="5">
        <v>19</v>
      </c>
      <c r="T24" s="5" t="s">
        <v>98</v>
      </c>
      <c r="U24" s="5">
        <v>19</v>
      </c>
      <c r="V24" s="5" t="s">
        <v>43</v>
      </c>
      <c r="W24" s="5">
        <v>19</v>
      </c>
      <c r="X24" s="5" t="s">
        <v>95</v>
      </c>
      <c r="Y24" s="5">
        <v>19</v>
      </c>
      <c r="Z24" s="5" t="s">
        <v>90</v>
      </c>
      <c r="AA24" s="5">
        <v>19</v>
      </c>
      <c r="AB24" s="5" t="s">
        <v>81</v>
      </c>
      <c r="AC24" s="5">
        <v>19</v>
      </c>
      <c r="AD24" s="5" t="s">
        <v>43</v>
      </c>
      <c r="AE24" s="5">
        <v>19</v>
      </c>
      <c r="AF24" s="5" t="s">
        <v>36</v>
      </c>
      <c r="AG24" s="5">
        <v>19</v>
      </c>
      <c r="AH24" s="7" t="s">
        <v>26</v>
      </c>
      <c r="AI24" s="5">
        <v>19</v>
      </c>
      <c r="AJ24" s="5" t="s">
        <v>42</v>
      </c>
      <c r="AK24" s="5">
        <v>19</v>
      </c>
      <c r="AL24" s="5" t="s">
        <v>25</v>
      </c>
      <c r="AM24" s="5">
        <v>19</v>
      </c>
      <c r="AN24" s="5" t="s">
        <v>16</v>
      </c>
      <c r="AO24" s="5"/>
      <c r="AP24" s="4" t="s">
        <v>114</v>
      </c>
    </row>
    <row r="25" spans="1:42" x14ac:dyDescent="0.2">
      <c r="A25" s="5">
        <v>20</v>
      </c>
      <c r="B25" s="28"/>
      <c r="C25" s="5">
        <v>20</v>
      </c>
      <c r="D25" s="28" t="s">
        <v>21</v>
      </c>
      <c r="E25" s="5">
        <v>20</v>
      </c>
      <c r="F25" s="5" t="s">
        <v>33</v>
      </c>
      <c r="G25" s="5">
        <v>20</v>
      </c>
      <c r="H25" s="5"/>
      <c r="I25" s="5">
        <v>20</v>
      </c>
      <c r="J25" s="7" t="s">
        <v>180</v>
      </c>
      <c r="K25" s="5">
        <v>20</v>
      </c>
      <c r="L25" s="5" t="s">
        <v>185</v>
      </c>
      <c r="M25" s="5">
        <v>3</v>
      </c>
      <c r="N25" s="7" t="s">
        <v>156</v>
      </c>
      <c r="O25" s="5"/>
      <c r="P25" s="5"/>
      <c r="Q25" s="5"/>
      <c r="R25" s="5"/>
      <c r="S25" s="5">
        <v>20</v>
      </c>
      <c r="T25" s="5" t="s">
        <v>95</v>
      </c>
      <c r="U25" s="5">
        <v>20</v>
      </c>
      <c r="V25" s="5" t="s">
        <v>37</v>
      </c>
      <c r="W25" s="5">
        <v>20</v>
      </c>
      <c r="X25" s="5" t="s">
        <v>113</v>
      </c>
      <c r="Y25" s="5">
        <v>20</v>
      </c>
      <c r="Z25" s="5" t="s">
        <v>12</v>
      </c>
      <c r="AA25" s="5">
        <v>20</v>
      </c>
      <c r="AB25" s="5" t="s">
        <v>33</v>
      </c>
      <c r="AC25" s="5">
        <v>20</v>
      </c>
      <c r="AD25" s="7" t="s">
        <v>59</v>
      </c>
      <c r="AE25" s="5">
        <v>20</v>
      </c>
      <c r="AF25" s="5" t="s">
        <v>56</v>
      </c>
      <c r="AG25" s="5">
        <v>20</v>
      </c>
      <c r="AH25" s="5" t="s">
        <v>14</v>
      </c>
      <c r="AI25" s="5">
        <v>20</v>
      </c>
      <c r="AJ25" s="5" t="s">
        <v>43</v>
      </c>
      <c r="AK25" s="5">
        <v>20</v>
      </c>
      <c r="AL25" s="7" t="s">
        <v>26</v>
      </c>
      <c r="AM25" s="5">
        <v>20</v>
      </c>
      <c r="AN25" s="5" t="s">
        <v>21</v>
      </c>
      <c r="AO25" s="5"/>
      <c r="AP25" s="4" t="s">
        <v>18</v>
      </c>
    </row>
    <row r="26" spans="1:42" x14ac:dyDescent="0.2">
      <c r="A26" s="5">
        <v>21</v>
      </c>
      <c r="B26" s="28"/>
      <c r="C26" s="5">
        <v>21</v>
      </c>
      <c r="D26" s="28" t="s">
        <v>83</v>
      </c>
      <c r="E26" s="5">
        <v>21</v>
      </c>
      <c r="F26" s="7" t="s">
        <v>211</v>
      </c>
      <c r="G26" s="5">
        <v>21</v>
      </c>
      <c r="H26" s="5"/>
      <c r="I26" s="5">
        <v>21</v>
      </c>
      <c r="J26" s="5" t="s">
        <v>178</v>
      </c>
      <c r="K26" s="5">
        <v>21</v>
      </c>
      <c r="L26" s="5" t="s">
        <v>186</v>
      </c>
      <c r="M26" s="5"/>
      <c r="N26" s="5"/>
      <c r="O26" s="5"/>
      <c r="P26" s="5"/>
      <c r="Q26" s="5"/>
      <c r="R26" s="5"/>
      <c r="S26" s="5">
        <v>21</v>
      </c>
      <c r="T26" s="5" t="s">
        <v>69</v>
      </c>
      <c r="U26" s="5">
        <v>21</v>
      </c>
      <c r="V26" s="5" t="s">
        <v>100</v>
      </c>
      <c r="W26" s="5">
        <v>21</v>
      </c>
      <c r="X26" s="5" t="s">
        <v>96</v>
      </c>
      <c r="Y26" s="5">
        <v>21</v>
      </c>
      <c r="Z26" s="7" t="s">
        <v>26</v>
      </c>
      <c r="AA26" s="5">
        <v>21</v>
      </c>
      <c r="AB26" s="5" t="s">
        <v>43</v>
      </c>
      <c r="AC26" s="5">
        <v>21</v>
      </c>
      <c r="AD26" s="5" t="s">
        <v>16</v>
      </c>
      <c r="AE26" s="5">
        <v>21</v>
      </c>
      <c r="AF26" s="5" t="s">
        <v>72</v>
      </c>
      <c r="AG26" s="5">
        <v>21</v>
      </c>
      <c r="AH26" s="5" t="s">
        <v>61</v>
      </c>
      <c r="AI26" s="5">
        <v>21</v>
      </c>
      <c r="AJ26" s="7" t="s">
        <v>26</v>
      </c>
      <c r="AK26" s="5">
        <v>21</v>
      </c>
      <c r="AL26" s="5" t="s">
        <v>11</v>
      </c>
      <c r="AM26" s="5">
        <v>21</v>
      </c>
      <c r="AN26" s="5" t="s">
        <v>25</v>
      </c>
      <c r="AO26" s="5"/>
      <c r="AP26" s="4" t="s">
        <v>21</v>
      </c>
    </row>
    <row r="27" spans="1:42" x14ac:dyDescent="0.2">
      <c r="A27" s="5">
        <v>22</v>
      </c>
      <c r="B27" s="7"/>
      <c r="C27" s="5">
        <v>22</v>
      </c>
      <c r="D27" s="7" t="s">
        <v>221</v>
      </c>
      <c r="E27" s="5">
        <v>22</v>
      </c>
      <c r="F27" s="5" t="s">
        <v>186</v>
      </c>
      <c r="G27" s="5">
        <v>22</v>
      </c>
      <c r="H27" s="5"/>
      <c r="I27" s="5">
        <v>22</v>
      </c>
      <c r="J27" s="5" t="s">
        <v>193</v>
      </c>
      <c r="K27" s="5">
        <v>22</v>
      </c>
      <c r="L27" s="25" t="s">
        <v>187</v>
      </c>
      <c r="M27" s="5"/>
      <c r="N27" s="5"/>
      <c r="O27" s="5"/>
      <c r="P27" s="5"/>
      <c r="Q27" s="5"/>
      <c r="R27" s="5"/>
      <c r="S27" s="5">
        <v>22</v>
      </c>
      <c r="T27" s="5" t="s">
        <v>101</v>
      </c>
      <c r="U27" s="5">
        <v>22</v>
      </c>
      <c r="V27" s="7" t="s">
        <v>173</v>
      </c>
      <c r="W27" s="5">
        <v>22</v>
      </c>
      <c r="X27" s="7" t="s">
        <v>120</v>
      </c>
      <c r="Y27" s="5">
        <v>22</v>
      </c>
      <c r="Z27" s="7" t="s">
        <v>65</v>
      </c>
      <c r="AA27" s="5">
        <v>22</v>
      </c>
      <c r="AB27" s="5" t="s">
        <v>18</v>
      </c>
      <c r="AC27" s="5">
        <v>22</v>
      </c>
      <c r="AD27" s="5" t="s">
        <v>76</v>
      </c>
      <c r="AE27" s="5">
        <v>22</v>
      </c>
      <c r="AF27" s="5" t="s">
        <v>33</v>
      </c>
      <c r="AG27" s="5">
        <v>22</v>
      </c>
      <c r="AH27" s="7" t="s">
        <v>62</v>
      </c>
      <c r="AI27" s="5">
        <v>22</v>
      </c>
      <c r="AJ27" s="5" t="s">
        <v>44</v>
      </c>
      <c r="AK27" s="5">
        <v>22</v>
      </c>
      <c r="AL27" s="5" t="s">
        <v>140</v>
      </c>
      <c r="AM27" s="5">
        <v>22</v>
      </c>
      <c r="AN27" s="5" t="s">
        <v>17</v>
      </c>
      <c r="AO27" s="5"/>
      <c r="AP27" s="7" t="s">
        <v>116</v>
      </c>
    </row>
    <row r="28" spans="1:42" x14ac:dyDescent="0.2">
      <c r="A28" s="5">
        <v>23</v>
      </c>
      <c r="B28" s="28"/>
      <c r="C28" s="5">
        <v>23</v>
      </c>
      <c r="D28" s="23" t="s">
        <v>210</v>
      </c>
      <c r="E28" s="5">
        <v>23</v>
      </c>
      <c r="F28" s="7" t="s">
        <v>212</v>
      </c>
      <c r="G28" s="5">
        <v>23</v>
      </c>
      <c r="H28" s="5"/>
      <c r="I28" s="5">
        <v>23</v>
      </c>
      <c r="J28" s="7" t="s">
        <v>197</v>
      </c>
      <c r="K28" s="5"/>
      <c r="L28" s="5"/>
      <c r="M28" s="5"/>
      <c r="N28" s="5"/>
      <c r="O28" s="5"/>
      <c r="P28" s="5"/>
      <c r="Q28" s="5"/>
      <c r="R28" s="5"/>
      <c r="S28" s="5">
        <v>23</v>
      </c>
      <c r="T28" s="7" t="s">
        <v>173</v>
      </c>
      <c r="U28" s="5"/>
      <c r="V28" s="5"/>
      <c r="W28" s="5">
        <v>23</v>
      </c>
      <c r="X28" s="5" t="s">
        <v>43</v>
      </c>
      <c r="Y28" s="5">
        <v>23</v>
      </c>
      <c r="Z28" s="5" t="s">
        <v>91</v>
      </c>
      <c r="AA28" s="5">
        <v>23</v>
      </c>
      <c r="AB28" s="5" t="s">
        <v>82</v>
      </c>
      <c r="AC28" s="5">
        <v>23</v>
      </c>
      <c r="AD28" s="5" t="s">
        <v>39</v>
      </c>
      <c r="AE28" s="5">
        <v>23</v>
      </c>
      <c r="AF28" s="7" t="s">
        <v>118</v>
      </c>
      <c r="AG28" s="5">
        <v>23</v>
      </c>
      <c r="AH28" s="5" t="s">
        <v>63</v>
      </c>
      <c r="AI28" s="5">
        <v>23</v>
      </c>
      <c r="AJ28" s="5" t="s">
        <v>45</v>
      </c>
      <c r="AK28" s="5">
        <v>23</v>
      </c>
      <c r="AL28" s="5" t="s">
        <v>27</v>
      </c>
      <c r="AM28" s="5">
        <v>23</v>
      </c>
      <c r="AN28" s="7" t="s">
        <v>129</v>
      </c>
      <c r="AO28" s="5"/>
      <c r="AP28" s="4" t="s">
        <v>115</v>
      </c>
    </row>
    <row r="29" spans="1:42" x14ac:dyDescent="0.2">
      <c r="A29" s="5">
        <v>24</v>
      </c>
      <c r="B29" s="28"/>
      <c r="C29" s="5">
        <v>24</v>
      </c>
      <c r="D29" s="23" t="s">
        <v>209</v>
      </c>
      <c r="E29" s="5">
        <v>24</v>
      </c>
      <c r="F29" s="5" t="s">
        <v>18</v>
      </c>
      <c r="G29" s="5">
        <v>24</v>
      </c>
      <c r="H29" s="5"/>
      <c r="I29" s="5">
        <v>24</v>
      </c>
      <c r="J29" s="25" t="s">
        <v>194</v>
      </c>
      <c r="K29" s="5"/>
      <c r="L29" s="27" t="s">
        <v>188</v>
      </c>
      <c r="M29" s="5"/>
      <c r="N29" s="5"/>
      <c r="O29" s="5"/>
      <c r="P29" s="5"/>
      <c r="Q29" s="5"/>
      <c r="R29" s="5"/>
      <c r="S29" s="5">
        <v>24</v>
      </c>
      <c r="T29" s="5" t="s">
        <v>102</v>
      </c>
      <c r="U29" s="5"/>
      <c r="V29" s="5"/>
      <c r="W29" s="5">
        <v>24</v>
      </c>
      <c r="X29" s="7" t="s">
        <v>65</v>
      </c>
      <c r="Y29" s="5">
        <v>24</v>
      </c>
      <c r="Z29" s="5" t="s">
        <v>39</v>
      </c>
      <c r="AA29" s="5">
        <v>24</v>
      </c>
      <c r="AB29" s="5" t="s">
        <v>20</v>
      </c>
      <c r="AC29" s="5">
        <v>24</v>
      </c>
      <c r="AD29" s="5" t="s">
        <v>77</v>
      </c>
      <c r="AE29" s="5">
        <v>24</v>
      </c>
      <c r="AF29" s="5" t="s">
        <v>11</v>
      </c>
      <c r="AG29" s="5">
        <v>24</v>
      </c>
      <c r="AH29" s="7" t="s">
        <v>22</v>
      </c>
      <c r="AI29" s="5">
        <v>24</v>
      </c>
      <c r="AJ29" s="5" t="s">
        <v>18</v>
      </c>
      <c r="AK29" s="5">
        <v>24</v>
      </c>
      <c r="AL29" s="7" t="s">
        <v>28</v>
      </c>
      <c r="AM29" s="5">
        <v>24</v>
      </c>
      <c r="AN29" s="5" t="s">
        <v>11</v>
      </c>
      <c r="AO29" s="5"/>
      <c r="AP29" s="4" t="s">
        <v>13</v>
      </c>
    </row>
    <row r="30" spans="1:42" x14ac:dyDescent="0.2">
      <c r="A30" s="5">
        <v>25</v>
      </c>
      <c r="B30" s="28"/>
      <c r="C30" s="5">
        <v>25</v>
      </c>
      <c r="D30" s="28" t="s">
        <v>82</v>
      </c>
      <c r="E30" s="5">
        <v>25</v>
      </c>
      <c r="F30" s="5" t="s">
        <v>13</v>
      </c>
      <c r="G30" s="5">
        <v>25</v>
      </c>
      <c r="H30" s="5"/>
      <c r="I30" s="5">
        <v>25</v>
      </c>
      <c r="J30" s="5" t="s">
        <v>147</v>
      </c>
      <c r="K30" s="5">
        <v>1</v>
      </c>
      <c r="L30" s="23" t="s">
        <v>199</v>
      </c>
      <c r="M30" s="5"/>
      <c r="N30" s="5"/>
      <c r="O30" s="5"/>
      <c r="P30" s="5"/>
      <c r="Q30" s="5"/>
      <c r="R30" s="5"/>
      <c r="S30" s="5">
        <v>25</v>
      </c>
      <c r="T30" s="5" t="s">
        <v>103</v>
      </c>
      <c r="U30" s="5"/>
      <c r="V30" s="5"/>
      <c r="W30" s="5">
        <v>25</v>
      </c>
      <c r="X30" s="5" t="s">
        <v>75</v>
      </c>
      <c r="Y30" s="5">
        <v>25</v>
      </c>
      <c r="Z30" s="5" t="s">
        <v>92</v>
      </c>
      <c r="AA30" s="5">
        <v>25</v>
      </c>
      <c r="AB30" s="5" t="s">
        <v>83</v>
      </c>
      <c r="AC30" s="5"/>
      <c r="AD30" s="5"/>
      <c r="AE30" s="5">
        <v>25</v>
      </c>
      <c r="AF30" s="5" t="s">
        <v>73</v>
      </c>
      <c r="AG30" s="5">
        <v>25</v>
      </c>
      <c r="AH30" s="5" t="s">
        <v>8</v>
      </c>
      <c r="AI30" s="5">
        <v>25</v>
      </c>
      <c r="AJ30" s="5" t="s">
        <v>46</v>
      </c>
      <c r="AK30" s="5">
        <v>25</v>
      </c>
      <c r="AL30" s="5" t="s">
        <v>29</v>
      </c>
      <c r="AM30" s="5">
        <v>25</v>
      </c>
      <c r="AN30" s="5" t="s">
        <v>9</v>
      </c>
      <c r="AO30" s="5"/>
      <c r="AP30" s="5"/>
    </row>
    <row r="31" spans="1:42" x14ac:dyDescent="0.2">
      <c r="A31" s="5">
        <v>26</v>
      </c>
      <c r="B31" s="28"/>
      <c r="C31" s="5">
        <v>26</v>
      </c>
      <c r="D31" s="23" t="s">
        <v>222</v>
      </c>
      <c r="E31" s="5">
        <v>26</v>
      </c>
      <c r="F31" s="7" t="s">
        <v>213</v>
      </c>
      <c r="G31" s="5">
        <v>26</v>
      </c>
      <c r="H31" s="5"/>
      <c r="I31" s="5"/>
      <c r="J31" s="5"/>
      <c r="K31" s="5">
        <v>2</v>
      </c>
      <c r="L31" s="24" t="s">
        <v>189</v>
      </c>
      <c r="M31" s="5"/>
      <c r="N31" s="5"/>
      <c r="O31" s="5"/>
      <c r="P31" s="5"/>
      <c r="Q31" s="5"/>
      <c r="R31" s="5"/>
      <c r="S31" s="5">
        <v>26</v>
      </c>
      <c r="T31" s="5" t="s">
        <v>104</v>
      </c>
      <c r="U31" s="5"/>
      <c r="V31" s="5"/>
      <c r="W31" s="5"/>
      <c r="X31" s="5"/>
      <c r="Y31" s="5">
        <v>26</v>
      </c>
      <c r="Z31" s="5" t="s">
        <v>85</v>
      </c>
      <c r="AA31" s="5">
        <v>26</v>
      </c>
      <c r="AB31" s="7" t="s">
        <v>84</v>
      </c>
      <c r="AC31" s="5"/>
      <c r="AD31" s="5"/>
      <c r="AE31" s="5">
        <v>26</v>
      </c>
      <c r="AF31" s="5" t="s">
        <v>41</v>
      </c>
      <c r="AG31" s="5">
        <v>26</v>
      </c>
      <c r="AH31" s="5" t="s">
        <v>7</v>
      </c>
      <c r="AI31" s="5">
        <v>26</v>
      </c>
      <c r="AJ31" s="7" t="s">
        <v>22</v>
      </c>
      <c r="AK31" s="5">
        <v>26</v>
      </c>
      <c r="AL31" s="5" t="s">
        <v>30</v>
      </c>
      <c r="AM31" s="5">
        <v>26</v>
      </c>
      <c r="AN31" s="5" t="s">
        <v>143</v>
      </c>
      <c r="AO31" s="5"/>
      <c r="AP31" s="5"/>
    </row>
    <row r="32" spans="1:42" x14ac:dyDescent="0.2">
      <c r="A32" s="5">
        <v>27</v>
      </c>
      <c r="B32" s="28"/>
      <c r="C32" s="5">
        <v>27</v>
      </c>
      <c r="D32" s="28" t="s">
        <v>36</v>
      </c>
      <c r="E32" s="5">
        <v>27</v>
      </c>
      <c r="F32" s="7" t="s">
        <v>214</v>
      </c>
      <c r="G32" s="5">
        <v>27</v>
      </c>
      <c r="H32" s="5"/>
      <c r="I32" s="5"/>
      <c r="J32" s="26" t="s">
        <v>159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v>27</v>
      </c>
      <c r="Z32" s="5" t="s">
        <v>82</v>
      </c>
      <c r="AA32" s="5">
        <v>27</v>
      </c>
      <c r="AB32" s="5" t="s">
        <v>85</v>
      </c>
      <c r="AC32" s="5"/>
      <c r="AD32" s="5"/>
      <c r="AE32" s="5">
        <v>27</v>
      </c>
      <c r="AF32" s="7" t="s">
        <v>22</v>
      </c>
      <c r="AG32" s="5">
        <v>27</v>
      </c>
      <c r="AH32" s="5" t="s">
        <v>35</v>
      </c>
      <c r="AI32" s="5">
        <v>27</v>
      </c>
      <c r="AJ32" s="5" t="s">
        <v>12</v>
      </c>
      <c r="AK32" s="5">
        <v>27</v>
      </c>
      <c r="AL32" s="5" t="s">
        <v>31</v>
      </c>
      <c r="AM32" s="5">
        <v>27</v>
      </c>
      <c r="AN32" s="5" t="s">
        <v>139</v>
      </c>
      <c r="AO32" s="5"/>
      <c r="AP32" s="5"/>
    </row>
    <row r="33" spans="1:42" x14ac:dyDescent="0.2">
      <c r="A33" s="5">
        <v>28</v>
      </c>
      <c r="B33" s="7"/>
      <c r="C33" s="5">
        <v>28</v>
      </c>
      <c r="D33" s="7" t="s">
        <v>212</v>
      </c>
      <c r="E33" s="5">
        <v>28</v>
      </c>
      <c r="F33" s="25" t="s">
        <v>215</v>
      </c>
      <c r="G33" s="5"/>
      <c r="H33" s="5"/>
      <c r="I33" s="5">
        <v>1</v>
      </c>
      <c r="J33" s="7" t="s">
        <v>203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v>28</v>
      </c>
      <c r="Z33" s="5" t="s">
        <v>81</v>
      </c>
      <c r="AA33" s="5">
        <v>28</v>
      </c>
      <c r="AB33" s="5" t="s">
        <v>86</v>
      </c>
      <c r="AC33" s="5"/>
      <c r="AD33" s="5"/>
      <c r="AE33" s="5">
        <v>28</v>
      </c>
      <c r="AF33" s="5" t="s">
        <v>39</v>
      </c>
      <c r="AG33" s="5">
        <v>28</v>
      </c>
      <c r="AH33" s="5" t="s">
        <v>39</v>
      </c>
      <c r="AI33" s="5">
        <v>28</v>
      </c>
      <c r="AJ33" s="5" t="s">
        <v>23</v>
      </c>
      <c r="AK33" s="5">
        <v>28</v>
      </c>
      <c r="AL33" s="5" t="s">
        <v>32</v>
      </c>
      <c r="AM33" s="5">
        <v>28</v>
      </c>
      <c r="AN33" s="5" t="s">
        <v>20</v>
      </c>
      <c r="AO33" s="5"/>
      <c r="AP33" s="5"/>
    </row>
    <row r="34" spans="1:42" x14ac:dyDescent="0.2">
      <c r="A34" s="5">
        <v>29</v>
      </c>
      <c r="B34" s="7"/>
      <c r="C34" s="5">
        <v>29</v>
      </c>
      <c r="D34" s="7" t="s">
        <v>213</v>
      </c>
      <c r="E34" s="5"/>
      <c r="F34" s="5"/>
      <c r="G34" s="5"/>
      <c r="H34" s="5"/>
      <c r="I34" s="5">
        <v>2</v>
      </c>
      <c r="J34" s="7" t="s">
        <v>200</v>
      </c>
      <c r="K34" s="5"/>
      <c r="L34" s="31" t="s">
        <v>204</v>
      </c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v>29</v>
      </c>
      <c r="Z34" s="5" t="s">
        <v>93</v>
      </c>
      <c r="AA34" s="5">
        <v>29</v>
      </c>
      <c r="AB34" s="5" t="s">
        <v>87</v>
      </c>
      <c r="AC34" s="5"/>
      <c r="AD34" s="5"/>
      <c r="AE34" s="5">
        <v>29</v>
      </c>
      <c r="AF34" s="7" t="s">
        <v>54</v>
      </c>
      <c r="AG34" s="5">
        <v>29</v>
      </c>
      <c r="AH34" s="5" t="s">
        <v>64</v>
      </c>
      <c r="AI34" s="5">
        <v>29</v>
      </c>
      <c r="AJ34" s="5" t="s">
        <v>47</v>
      </c>
      <c r="AK34" s="5">
        <v>29</v>
      </c>
      <c r="AL34" s="5" t="s">
        <v>33</v>
      </c>
      <c r="AM34" s="5">
        <v>29</v>
      </c>
      <c r="AN34" s="5" t="s">
        <v>24</v>
      </c>
      <c r="AO34" s="5"/>
      <c r="AP34" s="5"/>
    </row>
    <row r="35" spans="1:42" x14ac:dyDescent="0.2">
      <c r="A35" s="5"/>
      <c r="B35" s="5"/>
      <c r="C35" s="5"/>
      <c r="D35" s="5"/>
      <c r="E35" s="5"/>
      <c r="F35" s="26" t="s">
        <v>159</v>
      </c>
      <c r="G35" s="5"/>
      <c r="H35" s="26" t="s">
        <v>159</v>
      </c>
      <c r="I35" s="28">
        <v>3</v>
      </c>
      <c r="J35" s="24" t="s">
        <v>195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v>30</v>
      </c>
      <c r="Z35" s="5" t="s">
        <v>94</v>
      </c>
      <c r="AA35" s="5"/>
      <c r="AB35" s="5"/>
      <c r="AC35" s="5"/>
      <c r="AD35" s="5"/>
      <c r="AE35" s="5">
        <v>30</v>
      </c>
      <c r="AF35" s="5" t="s">
        <v>20</v>
      </c>
      <c r="AG35" s="5">
        <v>30</v>
      </c>
      <c r="AH35" s="5" t="s">
        <v>33</v>
      </c>
      <c r="AI35" s="5">
        <v>30</v>
      </c>
      <c r="AJ35" s="5" t="s">
        <v>48</v>
      </c>
      <c r="AK35" s="5">
        <v>30</v>
      </c>
      <c r="AL35" s="7" t="s">
        <v>34</v>
      </c>
      <c r="AM35" s="5">
        <v>30</v>
      </c>
      <c r="AN35" s="5" t="s">
        <v>137</v>
      </c>
      <c r="AO35" s="5"/>
      <c r="AP35" s="5"/>
    </row>
    <row r="36" spans="1:42" x14ac:dyDescent="0.2">
      <c r="A36" s="5"/>
      <c r="B36" s="26" t="s">
        <v>159</v>
      </c>
      <c r="C36" s="5"/>
      <c r="D36" s="26" t="s">
        <v>159</v>
      </c>
      <c r="E36" s="5">
        <v>1</v>
      </c>
      <c r="F36" s="7" t="s">
        <v>211</v>
      </c>
      <c r="G36" s="5">
        <v>1</v>
      </c>
      <c r="H36" s="7" t="s">
        <v>207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v>31</v>
      </c>
      <c r="Z36" s="5" t="s">
        <v>33</v>
      </c>
      <c r="AA36" s="5"/>
      <c r="AB36" s="5"/>
      <c r="AC36" s="5"/>
      <c r="AD36" s="5"/>
      <c r="AE36" s="5">
        <v>31</v>
      </c>
      <c r="AF36" s="7" t="s">
        <v>74</v>
      </c>
      <c r="AG36" s="5">
        <v>31</v>
      </c>
      <c r="AH36" s="7" t="s">
        <v>65</v>
      </c>
      <c r="AI36" s="5">
        <v>31</v>
      </c>
      <c r="AJ36" s="5" t="s">
        <v>148</v>
      </c>
      <c r="AK36" s="5"/>
      <c r="AL36" s="5"/>
      <c r="AM36" s="5">
        <v>31</v>
      </c>
      <c r="AN36" s="5" t="s">
        <v>33</v>
      </c>
      <c r="AO36" s="5"/>
      <c r="AP36" s="5"/>
    </row>
    <row r="37" spans="1:42" x14ac:dyDescent="0.2">
      <c r="A37" s="5">
        <v>1</v>
      </c>
      <c r="B37" s="7"/>
      <c r="C37" s="5">
        <v>1</v>
      </c>
      <c r="D37" s="7" t="s">
        <v>221</v>
      </c>
      <c r="E37" s="5">
        <v>2</v>
      </c>
      <c r="F37" s="7" t="s">
        <v>212</v>
      </c>
      <c r="G37" s="5"/>
      <c r="H37" s="5"/>
      <c r="I37" s="5"/>
      <c r="J37" s="27" t="s">
        <v>188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v>32</v>
      </c>
      <c r="Z37" s="5" t="s">
        <v>21</v>
      </c>
      <c r="AA37" s="5"/>
      <c r="AB37" s="5"/>
      <c r="AC37" s="5"/>
      <c r="AD37" s="5"/>
      <c r="AE37" s="5">
        <v>32</v>
      </c>
      <c r="AF37" s="5" t="s">
        <v>75</v>
      </c>
      <c r="AG37" s="5">
        <v>32</v>
      </c>
      <c r="AH37" s="5" t="s">
        <v>66</v>
      </c>
      <c r="AI37" s="5">
        <v>32</v>
      </c>
      <c r="AJ37" s="5" t="s">
        <v>49</v>
      </c>
      <c r="AK37" s="5"/>
      <c r="AL37" s="5"/>
      <c r="AM37" s="5">
        <v>32</v>
      </c>
      <c r="AN37" s="5" t="s">
        <v>12</v>
      </c>
      <c r="AO37" s="5"/>
      <c r="AP37" s="5"/>
    </row>
    <row r="38" spans="1:42" x14ac:dyDescent="0.2">
      <c r="A38" s="5">
        <v>2</v>
      </c>
      <c r="B38" s="7"/>
      <c r="C38" s="5">
        <v>2</v>
      </c>
      <c r="D38" s="7" t="s">
        <v>212</v>
      </c>
      <c r="E38" s="5">
        <v>3</v>
      </c>
      <c r="F38" s="7" t="s">
        <v>214</v>
      </c>
      <c r="G38" s="5"/>
      <c r="H38" s="5"/>
      <c r="I38" s="5">
        <v>1</v>
      </c>
      <c r="J38" s="23" t="s">
        <v>201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>
        <v>33</v>
      </c>
      <c r="AF38" s="5" t="s">
        <v>49</v>
      </c>
      <c r="AG38" s="5"/>
      <c r="AH38" s="5"/>
      <c r="AI38" s="5">
        <v>33</v>
      </c>
      <c r="AJ38" s="5" t="s">
        <v>50</v>
      </c>
      <c r="AK38" s="5"/>
      <c r="AL38" s="5"/>
      <c r="AM38" s="5">
        <v>33</v>
      </c>
      <c r="AN38" s="5" t="s">
        <v>15</v>
      </c>
      <c r="AO38" s="5"/>
      <c r="AP38" s="5"/>
    </row>
    <row r="39" spans="1:42" x14ac:dyDescent="0.2">
      <c r="A39" s="5">
        <v>3</v>
      </c>
      <c r="B39" s="7"/>
      <c r="C39" s="5">
        <v>3</v>
      </c>
      <c r="D39" s="7" t="s">
        <v>213</v>
      </c>
      <c r="E39" s="5"/>
      <c r="F39" s="5"/>
      <c r="G39" s="5"/>
      <c r="H39" s="5"/>
      <c r="I39" s="5">
        <v>2</v>
      </c>
      <c r="J39" s="23" t="s">
        <v>199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>
        <v>34</v>
      </c>
      <c r="AJ39" s="5" t="s">
        <v>51</v>
      </c>
      <c r="AK39" s="5"/>
      <c r="AL39" s="5"/>
      <c r="AM39" s="5">
        <v>34</v>
      </c>
      <c r="AN39" s="5" t="s">
        <v>141</v>
      </c>
      <c r="AO39" s="5"/>
      <c r="AP39" s="5"/>
    </row>
    <row r="40" spans="1:42" x14ac:dyDescent="0.2">
      <c r="A40" s="5"/>
      <c r="B40" s="5"/>
      <c r="C40" s="5"/>
      <c r="D40" s="5"/>
      <c r="E40" s="5"/>
      <c r="F40" s="27" t="s">
        <v>188</v>
      </c>
      <c r="G40" s="5"/>
      <c r="H40" s="27" t="s">
        <v>188</v>
      </c>
      <c r="I40" s="5">
        <v>3</v>
      </c>
      <c r="J40" s="23" t="s">
        <v>202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>
        <v>35</v>
      </c>
      <c r="AJ40" s="5" t="s">
        <v>52</v>
      </c>
      <c r="AK40" s="5"/>
      <c r="AL40" s="5"/>
      <c r="AM40" s="5">
        <v>35</v>
      </c>
      <c r="AN40" s="5" t="s">
        <v>6</v>
      </c>
      <c r="AO40" s="5"/>
      <c r="AP40" s="5"/>
    </row>
    <row r="41" spans="1:42" x14ac:dyDescent="0.2">
      <c r="A41" s="5"/>
      <c r="B41" s="27" t="s">
        <v>188</v>
      </c>
      <c r="C41" s="5"/>
      <c r="D41" s="27" t="s">
        <v>188</v>
      </c>
      <c r="E41" s="5">
        <v>1</v>
      </c>
      <c r="F41" s="25" t="s">
        <v>187</v>
      </c>
      <c r="G41" s="5">
        <v>1</v>
      </c>
      <c r="H41" s="24" t="s">
        <v>208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>
        <v>36</v>
      </c>
      <c r="AJ41" s="5" t="s">
        <v>53</v>
      </c>
      <c r="AK41" s="5"/>
      <c r="AL41" s="5"/>
      <c r="AM41" s="5">
        <v>36</v>
      </c>
      <c r="AN41" s="5" t="s">
        <v>83</v>
      </c>
      <c r="AO41" s="5"/>
      <c r="AP41" s="5"/>
    </row>
    <row r="42" spans="1:42" x14ac:dyDescent="0.2">
      <c r="A42" s="5">
        <v>1</v>
      </c>
      <c r="B42" s="25"/>
      <c r="C42" s="5">
        <v>1</v>
      </c>
      <c r="D42" s="25" t="s">
        <v>187</v>
      </c>
      <c r="E42" s="5">
        <v>2</v>
      </c>
      <c r="F42" s="25" t="s">
        <v>210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>
        <v>37</v>
      </c>
      <c r="AJ42" s="5" t="s">
        <v>31</v>
      </c>
      <c r="AK42" s="5"/>
      <c r="AL42" s="5"/>
      <c r="AM42" s="5">
        <v>37</v>
      </c>
      <c r="AN42" s="5" t="s">
        <v>38</v>
      </c>
      <c r="AO42" s="5"/>
      <c r="AP42" s="5"/>
    </row>
    <row r="43" spans="1:42" x14ac:dyDescent="0.2">
      <c r="A43" s="5">
        <v>2</v>
      </c>
      <c r="B43" s="25"/>
      <c r="C43" s="5">
        <v>2</v>
      </c>
      <c r="D43" s="25" t="s">
        <v>210</v>
      </c>
      <c r="E43" s="5">
        <v>3</v>
      </c>
      <c r="F43" s="25" t="s">
        <v>215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>
        <v>38</v>
      </c>
      <c r="AJ43" s="5" t="s">
        <v>25</v>
      </c>
      <c r="AK43" s="5"/>
      <c r="AL43" s="5"/>
      <c r="AM43" s="5">
        <v>38</v>
      </c>
      <c r="AN43" s="7" t="s">
        <v>134</v>
      </c>
      <c r="AO43" s="5"/>
      <c r="AP43" s="5"/>
    </row>
    <row r="44" spans="1:42" x14ac:dyDescent="0.2">
      <c r="A44" s="5">
        <v>3</v>
      </c>
      <c r="B44" s="25"/>
      <c r="C44" s="5">
        <v>3</v>
      </c>
      <c r="D44" s="25" t="s">
        <v>222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8"/>
      <c r="AI44" s="32">
        <v>39</v>
      </c>
      <c r="AJ44" s="7" t="s">
        <v>54</v>
      </c>
      <c r="AK44" s="5"/>
      <c r="AL44" s="5"/>
      <c r="AM44" s="5">
        <v>39</v>
      </c>
      <c r="AN44" s="5" t="s">
        <v>136</v>
      </c>
      <c r="AO44" s="5"/>
      <c r="AP44" s="5"/>
    </row>
    <row r="45" spans="1:42" x14ac:dyDescent="0.2">
      <c r="A45" s="5">
        <v>4</v>
      </c>
      <c r="B45" s="25"/>
      <c r="C45" s="5">
        <v>4</v>
      </c>
      <c r="D45" s="25" t="s">
        <v>209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8"/>
      <c r="AI45" s="5">
        <v>40</v>
      </c>
      <c r="AJ45" s="5" t="s">
        <v>55</v>
      </c>
      <c r="AK45" s="5"/>
      <c r="AL45" s="5"/>
      <c r="AM45" s="5">
        <v>40</v>
      </c>
      <c r="AN45" s="5" t="s">
        <v>142</v>
      </c>
      <c r="AO45" s="5"/>
      <c r="AP45" s="5"/>
    </row>
    <row r="46" spans="1:42" x14ac:dyDescent="0.2"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/>
      <c r="AI46" s="5">
        <v>41</v>
      </c>
      <c r="AJ46" s="5" t="s">
        <v>29</v>
      </c>
      <c r="AK46" s="5"/>
      <c r="AL46" s="5"/>
      <c r="AM46" s="5">
        <v>41</v>
      </c>
      <c r="AN46" s="5" t="s">
        <v>43</v>
      </c>
      <c r="AO46" s="5"/>
      <c r="AP46" s="5"/>
    </row>
    <row r="47" spans="1:42" x14ac:dyDescent="0.2"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8"/>
      <c r="AI47" s="5"/>
      <c r="AJ47" s="5"/>
      <c r="AK47" s="5"/>
      <c r="AL47" s="5"/>
      <c r="AM47" s="5">
        <v>42</v>
      </c>
      <c r="AN47" s="5" t="s">
        <v>23</v>
      </c>
      <c r="AO47" s="5"/>
      <c r="AP47" s="5"/>
    </row>
    <row r="48" spans="1:42" x14ac:dyDescent="0.2"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8"/>
      <c r="AI48" s="5"/>
      <c r="AJ48" s="5"/>
      <c r="AK48" s="5"/>
      <c r="AL48" s="5"/>
      <c r="AM48" s="5">
        <v>43</v>
      </c>
      <c r="AN48" s="7" t="s">
        <v>135</v>
      </c>
      <c r="AO48" s="5"/>
      <c r="AP48" s="5"/>
    </row>
    <row r="49" spans="11:42" x14ac:dyDescent="0.2"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8"/>
      <c r="AI49" s="5"/>
      <c r="AJ49" s="5"/>
      <c r="AK49" s="5"/>
      <c r="AL49" s="5"/>
      <c r="AM49" s="5">
        <v>44</v>
      </c>
      <c r="AN49" s="7" t="s">
        <v>145</v>
      </c>
      <c r="AO49" s="5"/>
      <c r="AP49" s="5"/>
    </row>
    <row r="50" spans="11:42" x14ac:dyDescent="0.2"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8"/>
      <c r="AI50" s="5"/>
      <c r="AJ50" s="5"/>
      <c r="AK50" s="5"/>
      <c r="AL50" s="5"/>
      <c r="AM50" s="5">
        <v>45</v>
      </c>
      <c r="AN50" s="5" t="s">
        <v>144</v>
      </c>
      <c r="AO50" s="5"/>
      <c r="AP50" s="5"/>
    </row>
    <row r="51" spans="11:42" x14ac:dyDescent="0.2"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8"/>
      <c r="AI51" s="5"/>
      <c r="AJ51" s="5"/>
      <c r="AK51" s="5"/>
      <c r="AL51" s="5"/>
      <c r="AM51" s="5">
        <v>46</v>
      </c>
      <c r="AN51" s="5" t="s">
        <v>55</v>
      </c>
      <c r="AO51" s="5"/>
      <c r="AP51" s="5"/>
    </row>
    <row r="52" spans="11:42" x14ac:dyDescent="0.2"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8"/>
      <c r="AI52" s="5"/>
      <c r="AJ52" s="5"/>
      <c r="AK52" s="5"/>
      <c r="AL52" s="5"/>
      <c r="AM52" s="5">
        <v>47</v>
      </c>
      <c r="AN52" s="5" t="s">
        <v>130</v>
      </c>
      <c r="AO52" s="5"/>
      <c r="AP52" s="5"/>
    </row>
    <row r="53" spans="11:42" x14ac:dyDescent="0.2"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8"/>
      <c r="AI53" s="5"/>
      <c r="AJ53" s="5"/>
      <c r="AK53" s="5"/>
      <c r="AL53" s="5"/>
      <c r="AM53" s="5">
        <v>48</v>
      </c>
      <c r="AN53" s="5" t="s">
        <v>30</v>
      </c>
      <c r="AO53" s="5"/>
      <c r="AP53" s="5"/>
    </row>
    <row r="54" spans="11:42" x14ac:dyDescent="0.2"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8"/>
      <c r="AI54" s="5"/>
      <c r="AJ54" s="5"/>
      <c r="AK54" s="5"/>
      <c r="AL54" s="5"/>
      <c r="AM54" s="12" t="s">
        <v>160</v>
      </c>
      <c r="AN54" s="4" t="s">
        <v>56</v>
      </c>
      <c r="AO54" s="5"/>
      <c r="AP54" s="5"/>
    </row>
    <row r="55" spans="11:42" x14ac:dyDescent="0.2"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8"/>
      <c r="AI55" s="5"/>
      <c r="AJ55" s="5"/>
      <c r="AK55" s="5"/>
      <c r="AL55" s="5"/>
      <c r="AM55" s="5"/>
      <c r="AN55" s="8" t="s">
        <v>131</v>
      </c>
      <c r="AO55" s="5"/>
      <c r="AP55" s="5"/>
    </row>
    <row r="56" spans="11:42" x14ac:dyDescent="0.2"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8"/>
      <c r="AI56" s="5"/>
      <c r="AJ56" s="5"/>
      <c r="AK56" s="5"/>
      <c r="AL56" s="5"/>
      <c r="AM56" s="5"/>
      <c r="AN56" s="4" t="s">
        <v>29</v>
      </c>
      <c r="AO56" s="5"/>
      <c r="AP56" s="5"/>
    </row>
    <row r="57" spans="11:42" x14ac:dyDescent="0.2"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8"/>
      <c r="AI57" s="5"/>
      <c r="AJ57" s="5"/>
      <c r="AK57" s="5"/>
      <c r="AL57" s="5"/>
      <c r="AM57" s="5"/>
      <c r="AN57" s="5" t="s">
        <v>155</v>
      </c>
      <c r="AO57" s="5"/>
      <c r="AP57" s="5"/>
    </row>
    <row r="58" spans="11:42" x14ac:dyDescent="0.2"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8"/>
      <c r="AI58" s="5"/>
      <c r="AJ58" s="5"/>
      <c r="AK58" s="5"/>
      <c r="AL58" s="5"/>
      <c r="AM58" s="5"/>
      <c r="AN58" s="8" t="s">
        <v>128</v>
      </c>
      <c r="AO58" s="5"/>
      <c r="AP58" s="5"/>
    </row>
    <row r="59" spans="11:42" x14ac:dyDescent="0.2"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8"/>
      <c r="AI59" s="5"/>
      <c r="AJ59" s="5"/>
      <c r="AK59" s="5"/>
      <c r="AL59" s="5"/>
      <c r="AM59" s="5"/>
      <c r="AN59" s="8" t="s">
        <v>132</v>
      </c>
      <c r="AO59" s="5"/>
      <c r="AP59" s="5"/>
    </row>
    <row r="60" spans="11:42" x14ac:dyDescent="0.2"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8"/>
      <c r="AI60" s="5"/>
      <c r="AJ60" s="5"/>
      <c r="AK60" s="5"/>
      <c r="AL60" s="5"/>
      <c r="AM60" s="5"/>
      <c r="AN60" s="8" t="s">
        <v>133</v>
      </c>
      <c r="AO60" s="5"/>
      <c r="AP60" s="5"/>
    </row>
    <row r="61" spans="11:42" x14ac:dyDescent="0.2"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8"/>
      <c r="AI61" s="5"/>
      <c r="AJ61" s="5"/>
      <c r="AK61" s="5"/>
      <c r="AL61" s="5"/>
      <c r="AM61" s="5"/>
      <c r="AN61" s="5" t="s">
        <v>138</v>
      </c>
      <c r="AO61" s="5"/>
      <c r="AP61" s="5"/>
    </row>
    <row r="62" spans="11:42" x14ac:dyDescent="0.2"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8"/>
      <c r="AI62" s="5"/>
      <c r="AJ62" s="5"/>
      <c r="AK62" s="5"/>
      <c r="AL62" s="5"/>
      <c r="AM62" s="5"/>
      <c r="AN62" s="5" t="s">
        <v>140</v>
      </c>
      <c r="AO62" s="5"/>
      <c r="AP62" s="5"/>
    </row>
    <row r="63" spans="11:42" x14ac:dyDescent="0.2"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8"/>
      <c r="AI63" s="5"/>
      <c r="AJ63" s="5"/>
      <c r="AK63" s="5"/>
      <c r="AL63" s="5"/>
      <c r="AM63" s="5"/>
      <c r="AN63" s="4" t="s">
        <v>37</v>
      </c>
      <c r="AO63" s="5"/>
      <c r="AP63" s="5"/>
    </row>
    <row r="64" spans="11:42" x14ac:dyDescent="0.2"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8"/>
      <c r="AI64" s="5"/>
      <c r="AJ64" s="5"/>
      <c r="AK64" s="5"/>
      <c r="AL64" s="5"/>
      <c r="AM64" s="5"/>
      <c r="AN64" s="4" t="s">
        <v>49</v>
      </c>
      <c r="AO64" s="5"/>
      <c r="AP64" s="5"/>
    </row>
    <row r="65" spans="11:42" x14ac:dyDescent="0.2"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8"/>
      <c r="AI65" s="5"/>
      <c r="AJ65" s="5"/>
      <c r="AK65" s="5"/>
      <c r="AL65" s="5"/>
      <c r="AM65" s="5"/>
      <c r="AN65" s="4" t="s">
        <v>117</v>
      </c>
      <c r="AO65" s="5"/>
      <c r="AP65" s="5"/>
    </row>
    <row r="66" spans="11:42" x14ac:dyDescent="0.2"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8"/>
      <c r="AI66" s="5"/>
      <c r="AJ66" s="5"/>
      <c r="AK66" s="5"/>
      <c r="AL66" s="5"/>
      <c r="AM66" s="5"/>
      <c r="AN66" s="4" t="s">
        <v>39</v>
      </c>
      <c r="AO66" s="5"/>
      <c r="AP66" s="5"/>
    </row>
    <row r="67" spans="11:42" x14ac:dyDescent="0.2"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8"/>
      <c r="AI67" s="5"/>
      <c r="AJ67" s="5"/>
      <c r="AK67" s="5"/>
      <c r="AL67" s="5"/>
      <c r="AM67" s="5"/>
      <c r="AN67" s="5" t="s">
        <v>45</v>
      </c>
      <c r="AO67" s="5"/>
      <c r="AP67" s="5"/>
    </row>
    <row r="68" spans="11:42" x14ac:dyDescent="0.2"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</row>
    <row r="69" spans="11:42" x14ac:dyDescent="0.2"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</row>
    <row r="70" spans="11:42" x14ac:dyDescent="0.2"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</row>
    <row r="71" spans="11:42" x14ac:dyDescent="0.2"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</row>
  </sheetData>
  <conditionalFormatting sqref="AP6:AP67">
    <cfRule type="duplicateValues" dxfId="35" priority="25"/>
  </conditionalFormatting>
  <conditionalFormatting sqref="AN6:AN67">
    <cfRule type="duplicateValues" dxfId="34" priority="24"/>
  </conditionalFormatting>
  <conditionalFormatting sqref="AL6:AL67">
    <cfRule type="duplicateValues" dxfId="33" priority="23"/>
  </conditionalFormatting>
  <conditionalFormatting sqref="AJ6:AJ67">
    <cfRule type="duplicateValues" dxfId="32" priority="22"/>
  </conditionalFormatting>
  <conditionalFormatting sqref="AH6:AH41">
    <cfRule type="duplicateValues" dxfId="31" priority="21"/>
  </conditionalFormatting>
  <conditionalFormatting sqref="AF6:AF41">
    <cfRule type="duplicateValues" dxfId="30" priority="20"/>
  </conditionalFormatting>
  <conditionalFormatting sqref="AD6:AD41">
    <cfRule type="duplicateValues" dxfId="29" priority="19"/>
  </conditionalFormatting>
  <conditionalFormatting sqref="AB6:AB41">
    <cfRule type="duplicateValues" dxfId="28" priority="18"/>
  </conditionalFormatting>
  <conditionalFormatting sqref="Z6:Z41">
    <cfRule type="duplicateValues" dxfId="27" priority="17"/>
  </conditionalFormatting>
  <conditionalFormatting sqref="X6:X41">
    <cfRule type="duplicateValues" dxfId="26" priority="16"/>
  </conditionalFormatting>
  <conditionalFormatting sqref="V6:V41">
    <cfRule type="duplicateValues" dxfId="25" priority="15"/>
  </conditionalFormatting>
  <conditionalFormatting sqref="T6:T41">
    <cfRule type="duplicateValues" dxfId="24" priority="14"/>
  </conditionalFormatting>
  <conditionalFormatting sqref="R6:R41">
    <cfRule type="duplicateValues" dxfId="23" priority="13"/>
  </conditionalFormatting>
  <conditionalFormatting sqref="P6:P41">
    <cfRule type="duplicateValues" dxfId="22" priority="12"/>
  </conditionalFormatting>
  <conditionalFormatting sqref="N6:N41">
    <cfRule type="duplicateValues" dxfId="21" priority="11"/>
  </conditionalFormatting>
  <conditionalFormatting sqref="L6:L41">
    <cfRule type="duplicateValues" dxfId="20" priority="10"/>
  </conditionalFormatting>
  <conditionalFormatting sqref="J6:J41">
    <cfRule type="duplicateValues" dxfId="19" priority="9"/>
  </conditionalFormatting>
  <conditionalFormatting sqref="H35:H36 H39:H40">
    <cfRule type="duplicateValues" dxfId="18" priority="8"/>
  </conditionalFormatting>
  <conditionalFormatting sqref="H41">
    <cfRule type="duplicateValues" dxfId="17" priority="7"/>
  </conditionalFormatting>
  <conditionalFormatting sqref="F35">
    <cfRule type="duplicateValues" dxfId="16" priority="6"/>
  </conditionalFormatting>
  <conditionalFormatting sqref="F40">
    <cfRule type="duplicateValues" dxfId="15" priority="5"/>
  </conditionalFormatting>
  <conditionalFormatting sqref="D36">
    <cfRule type="duplicateValues" dxfId="14" priority="4"/>
  </conditionalFormatting>
  <conditionalFormatting sqref="D41">
    <cfRule type="duplicateValues" dxfId="13" priority="3"/>
  </conditionalFormatting>
  <conditionalFormatting sqref="B36">
    <cfRule type="duplicateValues" dxfId="3" priority="2"/>
  </conditionalFormatting>
  <conditionalFormatting sqref="B41">
    <cfRule type="duplicateValues" dxfId="1" priority="1"/>
  </conditionalFormatting>
  <pageMargins left="0.59055118110236227" right="0.39370078740157483" top="0.78740157480314965" bottom="0.39370078740157483" header="0.59055118110236227" footer="0.31496062992125984"/>
  <pageSetup paperSize="9" pageOrder="overThenDown" orientation="portrait" verticalDpi="0" r:id="rId1"/>
  <headerFooter>
    <oddHeader>&amp;R&amp;9Page &amp;P of &amp;N</oddHeader>
  </headerFooter>
  <colBreaks count="3" manualBreakCount="3">
    <brk id="19" max="66" man="1"/>
    <brk id="27" max="1048575" man="1"/>
    <brk id="3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169"/>
  <sheetViews>
    <sheetView showGridLines="0" workbookViewId="0">
      <pane ySplit="3" topLeftCell="A34" activePane="bottomLeft" state="frozen"/>
      <selection pane="bottomLeft" activeCell="E42" sqref="E42"/>
    </sheetView>
  </sheetViews>
  <sheetFormatPr defaultRowHeight="12.75" x14ac:dyDescent="0.2"/>
  <cols>
    <col min="1" max="1" width="6.28515625" customWidth="1"/>
    <col min="2" max="2" width="20.85546875" bestFit="1" customWidth="1"/>
    <col min="3" max="3" width="9.7109375" bestFit="1" customWidth="1"/>
  </cols>
  <sheetData>
    <row r="1" spans="1:3" x14ac:dyDescent="0.2">
      <c r="A1" s="2" t="s">
        <v>223</v>
      </c>
    </row>
    <row r="3" spans="1:3" x14ac:dyDescent="0.2">
      <c r="A3" s="22" t="s">
        <v>161</v>
      </c>
      <c r="B3" s="14" t="s">
        <v>149</v>
      </c>
      <c r="C3" s="22" t="s">
        <v>146</v>
      </c>
    </row>
    <row r="4" spans="1:3" x14ac:dyDescent="0.2">
      <c r="A4" s="6">
        <v>1</v>
      </c>
      <c r="B4" s="5" t="s">
        <v>69</v>
      </c>
      <c r="C4" s="6">
        <f>COUNTIF('Kõik aastad'!$1:$1048576,B4)</f>
        <v>10</v>
      </c>
    </row>
    <row r="5" spans="1:3" x14ac:dyDescent="0.2">
      <c r="A5" s="6">
        <v>2</v>
      </c>
      <c r="B5" s="4" t="s">
        <v>29</v>
      </c>
      <c r="C5" s="6">
        <f>COUNTIF('Kõik aastad'!$1:$1048576,B5)</f>
        <v>5</v>
      </c>
    </row>
    <row r="6" spans="1:3" x14ac:dyDescent="0.2">
      <c r="A6" s="6">
        <v>3</v>
      </c>
      <c r="B6" s="7" t="s">
        <v>22</v>
      </c>
      <c r="C6" s="6">
        <f>COUNTIF('Kõik aastad'!$1:$1048576,B6)</f>
        <v>5</v>
      </c>
    </row>
    <row r="7" spans="1:3" x14ac:dyDescent="0.2">
      <c r="A7" s="6">
        <v>4</v>
      </c>
      <c r="B7" s="4" t="s">
        <v>23</v>
      </c>
      <c r="C7" s="6">
        <f>COUNTIF('Kõik aastad'!$1:$1048576,B7)</f>
        <v>4</v>
      </c>
    </row>
    <row r="8" spans="1:3" x14ac:dyDescent="0.2">
      <c r="A8" s="6">
        <v>5</v>
      </c>
      <c r="B8" s="5" t="s">
        <v>126</v>
      </c>
      <c r="C8" s="6">
        <f>COUNTIF('Kõik aastad'!$1:$1048576,B8)</f>
        <v>1</v>
      </c>
    </row>
    <row r="9" spans="1:3" x14ac:dyDescent="0.2">
      <c r="A9" s="6">
        <v>6</v>
      </c>
      <c r="B9" s="5" t="s">
        <v>79</v>
      </c>
      <c r="C9" s="6">
        <f>COUNTIF('Kõik aastad'!$1:$1048576,B9)</f>
        <v>7</v>
      </c>
    </row>
    <row r="10" spans="1:3" x14ac:dyDescent="0.2">
      <c r="A10" s="6">
        <v>7</v>
      </c>
      <c r="B10" s="5" t="s">
        <v>89</v>
      </c>
      <c r="C10" s="6">
        <f>COUNTIF('Kõik aastad'!$1:$1048576,B10)</f>
        <v>2</v>
      </c>
    </row>
    <row r="11" spans="1:3" x14ac:dyDescent="0.2">
      <c r="A11" s="6">
        <v>8</v>
      </c>
      <c r="B11" s="5" t="s">
        <v>36</v>
      </c>
      <c r="C11" s="6">
        <f>COUNTIF('Kõik aastad'!$1:$1048576,B11)</f>
        <v>9</v>
      </c>
    </row>
    <row r="12" spans="1:3" x14ac:dyDescent="0.2">
      <c r="A12" s="6">
        <v>9</v>
      </c>
      <c r="B12" s="5" t="s">
        <v>14</v>
      </c>
      <c r="C12" s="6">
        <f>COUNTIF('Kõik aastad'!$1:$1048576,B12)</f>
        <v>6</v>
      </c>
    </row>
    <row r="13" spans="1:3" x14ac:dyDescent="0.2">
      <c r="A13" s="6">
        <v>10</v>
      </c>
      <c r="B13" s="5" t="s">
        <v>127</v>
      </c>
      <c r="C13" s="6">
        <f>COUNTIF('Kõik aastad'!$1:$1048576,B13)</f>
        <v>1</v>
      </c>
    </row>
    <row r="14" spans="1:3" x14ac:dyDescent="0.2">
      <c r="A14" s="6">
        <v>11</v>
      </c>
      <c r="B14" s="4" t="s">
        <v>25</v>
      </c>
      <c r="C14" s="6">
        <f>COUNTIF('Kõik aastad'!$1:$1048576,B14)</f>
        <v>4</v>
      </c>
    </row>
    <row r="15" spans="1:3" x14ac:dyDescent="0.2">
      <c r="A15" s="6">
        <v>12</v>
      </c>
      <c r="B15" s="7" t="s">
        <v>84</v>
      </c>
      <c r="C15" s="6">
        <f>COUNTIF('Kõik aastad'!$1:$1048576,B15)</f>
        <v>3</v>
      </c>
    </row>
    <row r="16" spans="1:3" x14ac:dyDescent="0.2">
      <c r="A16" s="6">
        <v>13</v>
      </c>
      <c r="B16" s="5" t="s">
        <v>104</v>
      </c>
      <c r="C16" s="6">
        <f>COUNTIF('Kõik aastad'!$1:$1048576,B16)</f>
        <v>1</v>
      </c>
    </row>
    <row r="17" spans="1:3" x14ac:dyDescent="0.2">
      <c r="A17" s="6">
        <v>14</v>
      </c>
      <c r="B17" s="5" t="s">
        <v>90</v>
      </c>
      <c r="C17" s="6">
        <f>COUNTIF('Kõik aastad'!$1:$1048576,B17)</f>
        <v>5</v>
      </c>
    </row>
    <row r="18" spans="1:3" x14ac:dyDescent="0.2">
      <c r="A18" s="6">
        <v>15</v>
      </c>
      <c r="B18" s="5" t="s">
        <v>119</v>
      </c>
      <c r="C18" s="6">
        <f>COUNTIF('Kõik aastad'!$1:$1048576,B18)</f>
        <v>1</v>
      </c>
    </row>
    <row r="19" spans="1:3" x14ac:dyDescent="0.2">
      <c r="A19" s="6">
        <v>16</v>
      </c>
      <c r="B19" s="5" t="s">
        <v>95</v>
      </c>
      <c r="C19" s="6">
        <f>COUNTIF('Kõik aastad'!$1:$1048576,B19)</f>
        <v>3</v>
      </c>
    </row>
    <row r="20" spans="1:3" x14ac:dyDescent="0.2">
      <c r="A20" s="6">
        <v>17</v>
      </c>
      <c r="B20" s="5" t="s">
        <v>55</v>
      </c>
      <c r="C20" s="6">
        <f>COUNTIF('Kõik aastad'!$1:$1048576,B20)</f>
        <v>2</v>
      </c>
    </row>
    <row r="21" spans="1:3" x14ac:dyDescent="0.2">
      <c r="A21" s="6">
        <v>18</v>
      </c>
      <c r="B21" s="5" t="s">
        <v>52</v>
      </c>
      <c r="C21" s="6">
        <f>COUNTIF('Kõik aastad'!$1:$1048576,B21)</f>
        <v>1</v>
      </c>
    </row>
    <row r="22" spans="1:3" x14ac:dyDescent="0.2">
      <c r="A22" s="6">
        <v>19</v>
      </c>
      <c r="B22" s="7" t="s">
        <v>120</v>
      </c>
      <c r="C22" s="6">
        <f>COUNTIF('Kõik aastad'!$1:$1048576,B22)</f>
        <v>1</v>
      </c>
    </row>
    <row r="23" spans="1:3" x14ac:dyDescent="0.2">
      <c r="A23" s="6">
        <v>20</v>
      </c>
      <c r="B23" s="4" t="s">
        <v>56</v>
      </c>
      <c r="C23" s="6">
        <f>COUNTIF('Kõik aastad'!$1:$1048576,B23)</f>
        <v>5</v>
      </c>
    </row>
    <row r="24" spans="1:3" x14ac:dyDescent="0.2">
      <c r="A24" s="6">
        <v>21</v>
      </c>
      <c r="B24" s="4" t="s">
        <v>195</v>
      </c>
      <c r="C24" s="6">
        <f>COUNTIF('Kõik aastad'!$1:$1048576,B24)</f>
        <v>1</v>
      </c>
    </row>
    <row r="25" spans="1:3" x14ac:dyDescent="0.2">
      <c r="A25" s="6">
        <v>22</v>
      </c>
      <c r="B25" s="5" t="s">
        <v>155</v>
      </c>
      <c r="C25" s="6">
        <f>COUNTIF('Kõik aastad'!$1:$1048576,B25)</f>
        <v>1</v>
      </c>
    </row>
    <row r="26" spans="1:3" x14ac:dyDescent="0.2">
      <c r="A26" s="6">
        <v>23</v>
      </c>
      <c r="B26" s="5" t="s">
        <v>125</v>
      </c>
      <c r="C26" s="6">
        <f>COUNTIF('Kõik aastad'!$1:$1048576,B26)</f>
        <v>1</v>
      </c>
    </row>
    <row r="27" spans="1:3" x14ac:dyDescent="0.2">
      <c r="A27" s="6">
        <v>24</v>
      </c>
      <c r="B27" s="5" t="s">
        <v>85</v>
      </c>
      <c r="C27" s="6">
        <f>COUNTIF('Kõik aastad'!$1:$1048576,B27)</f>
        <v>4</v>
      </c>
    </row>
    <row r="28" spans="1:3" x14ac:dyDescent="0.2">
      <c r="A28" s="6">
        <v>25</v>
      </c>
      <c r="B28" s="4" t="s">
        <v>106</v>
      </c>
      <c r="C28" s="6">
        <f>COUNTIF('Kõik aastad'!$1:$1048576,B28)</f>
        <v>3</v>
      </c>
    </row>
    <row r="29" spans="1:3" x14ac:dyDescent="0.2">
      <c r="A29" s="6">
        <v>26</v>
      </c>
      <c r="B29" s="5" t="s">
        <v>6</v>
      </c>
      <c r="C29" s="6">
        <f>COUNTIF('Kõik aastad'!$1:$1048576,B29)</f>
        <v>4</v>
      </c>
    </row>
    <row r="30" spans="1:3" x14ac:dyDescent="0.2">
      <c r="A30" s="6">
        <v>27</v>
      </c>
      <c r="B30" s="4" t="s">
        <v>8</v>
      </c>
      <c r="C30" s="6">
        <f>COUNTIF('Kõik aastad'!$1:$1048576,B30)</f>
        <v>20</v>
      </c>
    </row>
    <row r="31" spans="1:3" x14ac:dyDescent="0.2">
      <c r="A31" s="6">
        <v>28</v>
      </c>
      <c r="B31" s="5" t="s">
        <v>80</v>
      </c>
      <c r="C31" s="6">
        <f>COUNTIF('Kõik aastad'!$1:$1048576,B31)</f>
        <v>5</v>
      </c>
    </row>
    <row r="32" spans="1:3" x14ac:dyDescent="0.2">
      <c r="A32" s="6">
        <v>29</v>
      </c>
      <c r="B32" s="5" t="s">
        <v>185</v>
      </c>
      <c r="C32" s="6">
        <f>COUNTIF('Kõik aastad'!$1:$1048576,B32)</f>
        <v>1</v>
      </c>
    </row>
    <row r="33" spans="1:3" x14ac:dyDescent="0.2">
      <c r="A33" s="6">
        <v>30</v>
      </c>
      <c r="B33" s="4" t="s">
        <v>147</v>
      </c>
      <c r="C33" s="6">
        <f>COUNTIF('Kõik aastad'!$1:$1048576,B33)</f>
        <v>5</v>
      </c>
    </row>
    <row r="34" spans="1:3" x14ac:dyDescent="0.2">
      <c r="A34" s="6">
        <v>31</v>
      </c>
      <c r="B34" s="5" t="s">
        <v>10</v>
      </c>
      <c r="C34" s="6">
        <f>COUNTIF('Kõik aastad'!$1:$1048576,B34)</f>
        <v>12</v>
      </c>
    </row>
    <row r="35" spans="1:3" x14ac:dyDescent="0.2">
      <c r="A35" s="6">
        <v>32</v>
      </c>
      <c r="B35" s="5" t="s">
        <v>50</v>
      </c>
      <c r="C35" s="6">
        <f>COUNTIF('Kõik aastad'!$1:$1048576,B35)</f>
        <v>2</v>
      </c>
    </row>
    <row r="36" spans="1:3" x14ac:dyDescent="0.2">
      <c r="A36" s="6">
        <v>33</v>
      </c>
      <c r="B36" s="7" t="s">
        <v>54</v>
      </c>
      <c r="C36" s="6">
        <f>COUNTIF('Kõik aastad'!$1:$1048576,B36)</f>
        <v>2</v>
      </c>
    </row>
    <row r="37" spans="1:3" x14ac:dyDescent="0.2">
      <c r="A37" s="6">
        <v>34</v>
      </c>
      <c r="B37" s="5" t="s">
        <v>20</v>
      </c>
      <c r="C37" s="6">
        <f>COUNTIF('Kõik aastad'!$1:$1048576,B37)</f>
        <v>10</v>
      </c>
    </row>
    <row r="38" spans="1:3" x14ac:dyDescent="0.2">
      <c r="A38" s="6">
        <v>35</v>
      </c>
      <c r="B38" s="5" t="s">
        <v>91</v>
      </c>
      <c r="C38" s="6">
        <f>COUNTIF('Kõik aastad'!$1:$1048576,B38)</f>
        <v>1</v>
      </c>
    </row>
    <row r="39" spans="1:3" x14ac:dyDescent="0.2">
      <c r="A39" s="6">
        <v>36</v>
      </c>
      <c r="B39" s="5" t="s">
        <v>57</v>
      </c>
      <c r="C39" s="6">
        <f>COUNTIF('Kõik aastad'!$1:$1048576,B39)</f>
        <v>1</v>
      </c>
    </row>
    <row r="40" spans="1:3" x14ac:dyDescent="0.2">
      <c r="A40" s="6">
        <v>37</v>
      </c>
      <c r="B40" s="7" t="s">
        <v>62</v>
      </c>
      <c r="C40" s="6">
        <f>COUNTIF('Kõik aastad'!$1:$1048576,B40)</f>
        <v>1</v>
      </c>
    </row>
    <row r="41" spans="1:3" x14ac:dyDescent="0.2">
      <c r="A41" s="6">
        <v>38</v>
      </c>
      <c r="B41" s="5" t="s">
        <v>24</v>
      </c>
      <c r="C41" s="6">
        <f>COUNTIF('Kõik aastad'!$1:$1048576,B41)</f>
        <v>2</v>
      </c>
    </row>
    <row r="42" spans="1:3" x14ac:dyDescent="0.2">
      <c r="A42" s="6">
        <v>39</v>
      </c>
      <c r="B42" s="5" t="s">
        <v>47</v>
      </c>
      <c r="C42" s="6">
        <f>COUNTIF('Kõik aastad'!$1:$1048576,B42)</f>
        <v>1</v>
      </c>
    </row>
    <row r="43" spans="1:3" x14ac:dyDescent="0.2">
      <c r="A43" s="6">
        <v>40</v>
      </c>
      <c r="B43" s="5" t="s">
        <v>187</v>
      </c>
      <c r="C43" s="6">
        <f>COUNTIF('Kõik aastad'!$1:$1048576,B43)</f>
        <v>6</v>
      </c>
    </row>
    <row r="44" spans="1:3" x14ac:dyDescent="0.2">
      <c r="A44" s="6">
        <v>41</v>
      </c>
      <c r="B44" s="5" t="s">
        <v>182</v>
      </c>
      <c r="C44" s="6">
        <f>COUNTIF('Kõik aastad'!$1:$1048576,B44)</f>
        <v>1</v>
      </c>
    </row>
    <row r="45" spans="1:3" x14ac:dyDescent="0.2">
      <c r="A45" s="6">
        <v>42</v>
      </c>
      <c r="B45" s="5" t="s">
        <v>192</v>
      </c>
      <c r="C45" s="6">
        <f>COUNTIF('Kõik aastad'!$1:$1048576,B45)</f>
        <v>1</v>
      </c>
    </row>
    <row r="46" spans="1:3" x14ac:dyDescent="0.2">
      <c r="A46" s="6">
        <v>43</v>
      </c>
      <c r="B46" s="5" t="s">
        <v>9</v>
      </c>
      <c r="C46" s="6">
        <f>COUNTIF('Kõik aastad'!$1:$1048576,B46)</f>
        <v>9</v>
      </c>
    </row>
    <row r="47" spans="1:3" x14ac:dyDescent="0.2">
      <c r="A47" s="6">
        <v>44</v>
      </c>
      <c r="B47" s="5" t="s">
        <v>16</v>
      </c>
      <c r="C47" s="6">
        <f>COUNTIF('Kõik aastad'!$1:$1048576,B47)</f>
        <v>5</v>
      </c>
    </row>
    <row r="48" spans="1:3" x14ac:dyDescent="0.2">
      <c r="A48" s="6">
        <v>45</v>
      </c>
      <c r="B48" s="4" t="s">
        <v>83</v>
      </c>
      <c r="C48" s="6">
        <f>COUNTIF('Kõik aastad'!$1:$1048576,B48)</f>
        <v>7</v>
      </c>
    </row>
    <row r="49" spans="1:3" x14ac:dyDescent="0.2">
      <c r="A49" s="6">
        <v>46</v>
      </c>
      <c r="B49" s="7" t="s">
        <v>99</v>
      </c>
      <c r="C49" s="6">
        <f>COUNTIF('Kõik aastad'!$1:$1048576,B49)</f>
        <v>0</v>
      </c>
    </row>
    <row r="50" spans="1:3" x14ac:dyDescent="0.2">
      <c r="A50" s="6">
        <v>47</v>
      </c>
      <c r="B50" s="8" t="s">
        <v>128</v>
      </c>
      <c r="C50" s="6">
        <f>COUNTIF('Kõik aastad'!$1:$1048576,B50)</f>
        <v>1</v>
      </c>
    </row>
    <row r="51" spans="1:3" x14ac:dyDescent="0.2">
      <c r="A51" s="6">
        <v>48</v>
      </c>
      <c r="B51" s="5" t="s">
        <v>19</v>
      </c>
      <c r="C51" s="6">
        <f>COUNTIF('Kõik aastad'!$1:$1048576,B51)</f>
        <v>11</v>
      </c>
    </row>
    <row r="52" spans="1:3" x14ac:dyDescent="0.2">
      <c r="A52" s="6">
        <v>49</v>
      </c>
      <c r="B52" s="7" t="s">
        <v>129</v>
      </c>
      <c r="C52" s="6">
        <f>COUNTIF('Kõik aastad'!$1:$1048576,B52)</f>
        <v>1</v>
      </c>
    </row>
    <row r="53" spans="1:3" x14ac:dyDescent="0.2">
      <c r="A53" s="6">
        <v>50</v>
      </c>
      <c r="B53" s="5" t="s">
        <v>86</v>
      </c>
      <c r="C53" s="6">
        <f>COUNTIF('Kõik aastad'!$1:$1048576,B53)</f>
        <v>1</v>
      </c>
    </row>
    <row r="54" spans="1:3" x14ac:dyDescent="0.2">
      <c r="A54" s="6">
        <v>51</v>
      </c>
      <c r="B54" s="5" t="s">
        <v>81</v>
      </c>
      <c r="C54" s="6">
        <f>COUNTIF('Kõik aastad'!$1:$1048576,B54)</f>
        <v>2</v>
      </c>
    </row>
    <row r="55" spans="1:3" x14ac:dyDescent="0.2">
      <c r="A55" s="6">
        <v>52</v>
      </c>
      <c r="B55" s="5" t="s">
        <v>191</v>
      </c>
      <c r="C55" s="6">
        <f>COUNTIF('Kõik aastad'!$1:$1048576,B55)</f>
        <v>3</v>
      </c>
    </row>
    <row r="56" spans="1:3" x14ac:dyDescent="0.2">
      <c r="A56" s="6">
        <v>53</v>
      </c>
      <c r="B56" s="5" t="s">
        <v>87</v>
      </c>
      <c r="C56" s="6">
        <f>COUNTIF('Kõik aastad'!$1:$1048576,B56)</f>
        <v>10</v>
      </c>
    </row>
    <row r="57" spans="1:3" x14ac:dyDescent="0.2">
      <c r="A57" s="6">
        <v>54</v>
      </c>
      <c r="B57" s="5" t="s">
        <v>51</v>
      </c>
      <c r="C57" s="6">
        <f>COUNTIF('Kõik aastad'!$1:$1048576,B57)</f>
        <v>1</v>
      </c>
    </row>
    <row r="58" spans="1:3" x14ac:dyDescent="0.2">
      <c r="A58" s="6">
        <v>55</v>
      </c>
      <c r="B58" s="5" t="s">
        <v>17</v>
      </c>
      <c r="C58" s="6">
        <f>COUNTIF('Kõik aastad'!$1:$1048576,B58)</f>
        <v>2</v>
      </c>
    </row>
    <row r="59" spans="1:3" x14ac:dyDescent="0.2">
      <c r="A59" s="6">
        <v>56</v>
      </c>
      <c r="B59" s="5" t="s">
        <v>40</v>
      </c>
      <c r="C59" s="6">
        <f>COUNTIF('Kõik aastad'!$1:$1048576,B59)</f>
        <v>1</v>
      </c>
    </row>
    <row r="60" spans="1:3" x14ac:dyDescent="0.2">
      <c r="A60" s="6">
        <v>57</v>
      </c>
      <c r="B60" s="5" t="s">
        <v>130</v>
      </c>
      <c r="C60" s="6">
        <f>COUNTIF('Kõik aastad'!$1:$1048576,B60)</f>
        <v>1</v>
      </c>
    </row>
    <row r="61" spans="1:3" x14ac:dyDescent="0.2">
      <c r="A61" s="6">
        <v>58</v>
      </c>
      <c r="B61" s="5" t="s">
        <v>27</v>
      </c>
      <c r="C61" s="6">
        <f>COUNTIF('Kõik aastad'!$1:$1048576,B61)</f>
        <v>1</v>
      </c>
    </row>
    <row r="62" spans="1:3" x14ac:dyDescent="0.2">
      <c r="A62" s="6">
        <v>59</v>
      </c>
      <c r="B62" s="5" t="s">
        <v>46</v>
      </c>
      <c r="C62" s="6">
        <f>COUNTIF('Kõik aastad'!$1:$1048576,B62)</f>
        <v>9</v>
      </c>
    </row>
    <row r="63" spans="1:3" x14ac:dyDescent="0.2">
      <c r="A63" s="6">
        <v>60</v>
      </c>
      <c r="B63" s="8" t="s">
        <v>131</v>
      </c>
      <c r="C63" s="6">
        <f>COUNTIF('Kõik aastad'!$1:$1048576,B63)</f>
        <v>1</v>
      </c>
    </row>
    <row r="64" spans="1:3" x14ac:dyDescent="0.2">
      <c r="A64" s="6">
        <v>61</v>
      </c>
      <c r="B64" s="7" t="s">
        <v>105</v>
      </c>
      <c r="C64" s="6">
        <f>COUNTIF('Kõik aastad'!$1:$1048576,B64)</f>
        <v>2</v>
      </c>
    </row>
    <row r="65" spans="1:3" x14ac:dyDescent="0.2">
      <c r="A65" s="6">
        <v>62</v>
      </c>
      <c r="B65" s="5" t="s">
        <v>43</v>
      </c>
      <c r="C65" s="6">
        <f>COUNTIF('Kõik aastad'!$1:$1048576,B65)</f>
        <v>18</v>
      </c>
    </row>
    <row r="66" spans="1:3" x14ac:dyDescent="0.2">
      <c r="A66" s="6">
        <v>63</v>
      </c>
      <c r="B66" s="5" t="s">
        <v>107</v>
      </c>
      <c r="C66" s="6">
        <f>COUNTIF('Kõik aastad'!$1:$1048576,B66)</f>
        <v>2</v>
      </c>
    </row>
    <row r="67" spans="1:3" x14ac:dyDescent="0.2">
      <c r="A67" s="6">
        <v>64</v>
      </c>
      <c r="B67" s="5" t="s">
        <v>181</v>
      </c>
      <c r="C67" s="6">
        <f>COUNTIF('Kõik aastad'!$1:$1048576,B67)</f>
        <v>1</v>
      </c>
    </row>
    <row r="68" spans="1:3" x14ac:dyDescent="0.2">
      <c r="A68" s="6">
        <v>65</v>
      </c>
      <c r="B68" s="8" t="s">
        <v>132</v>
      </c>
      <c r="C68" s="6">
        <f>COUNTIF('Kõik aastad'!$1:$1048576,B68)</f>
        <v>1</v>
      </c>
    </row>
    <row r="69" spans="1:3" x14ac:dyDescent="0.2">
      <c r="A69" s="6">
        <v>66</v>
      </c>
      <c r="B69" s="5" t="s">
        <v>61</v>
      </c>
      <c r="C69" s="6">
        <f>COUNTIF('Kõik aastad'!$1:$1048576,B69)</f>
        <v>1</v>
      </c>
    </row>
    <row r="70" spans="1:3" x14ac:dyDescent="0.2">
      <c r="A70" s="6">
        <v>67</v>
      </c>
      <c r="B70" s="5" t="s">
        <v>30</v>
      </c>
      <c r="C70" s="6">
        <f>COUNTIF('Kõik aastad'!$1:$1048576,B70)</f>
        <v>2</v>
      </c>
    </row>
    <row r="71" spans="1:3" x14ac:dyDescent="0.2">
      <c r="A71" s="6">
        <v>68</v>
      </c>
      <c r="B71" s="4" t="s">
        <v>114</v>
      </c>
      <c r="C71" s="6">
        <f>COUNTIF('Kõik aastad'!$1:$1048576,B71)</f>
        <v>1</v>
      </c>
    </row>
    <row r="72" spans="1:3" x14ac:dyDescent="0.2">
      <c r="A72" s="6">
        <v>69</v>
      </c>
      <c r="B72" s="5" t="s">
        <v>7</v>
      </c>
      <c r="C72" s="6">
        <f>COUNTIF('Kõik aastad'!$1:$1048576,B72)</f>
        <v>7</v>
      </c>
    </row>
    <row r="73" spans="1:3" x14ac:dyDescent="0.2">
      <c r="A73" s="6">
        <v>70</v>
      </c>
      <c r="B73" s="5" t="s">
        <v>18</v>
      </c>
      <c r="C73" s="6">
        <f>COUNTIF('Kõik aastad'!$1:$1048576,B73)</f>
        <v>14</v>
      </c>
    </row>
    <row r="74" spans="1:3" x14ac:dyDescent="0.2">
      <c r="A74" s="6">
        <v>71</v>
      </c>
      <c r="B74" s="7" t="s">
        <v>118</v>
      </c>
      <c r="C74" s="6">
        <f>COUNTIF('Kõik aastad'!$1:$1048576,B74)</f>
        <v>1</v>
      </c>
    </row>
    <row r="75" spans="1:3" x14ac:dyDescent="0.2">
      <c r="A75" s="6">
        <v>72</v>
      </c>
      <c r="B75" s="7" t="s">
        <v>184</v>
      </c>
      <c r="C75" s="6">
        <f>COUNTIF('Kõik aastad'!$1:$1048576,B75)</f>
        <v>4</v>
      </c>
    </row>
    <row r="76" spans="1:3" x14ac:dyDescent="0.2">
      <c r="A76" s="6">
        <v>73</v>
      </c>
      <c r="B76" s="5" t="s">
        <v>190</v>
      </c>
      <c r="C76" s="6">
        <f>COUNTIF('Kõik aastad'!$1:$1048576,B76)</f>
        <v>1</v>
      </c>
    </row>
    <row r="77" spans="1:3" x14ac:dyDescent="0.2">
      <c r="A77" s="6">
        <v>74</v>
      </c>
      <c r="B77" s="5" t="s">
        <v>32</v>
      </c>
      <c r="C77" s="6">
        <f>COUNTIF('Kõik aastad'!$1:$1048576,B77)</f>
        <v>1</v>
      </c>
    </row>
    <row r="78" spans="1:3" x14ac:dyDescent="0.2">
      <c r="A78" s="6">
        <v>75</v>
      </c>
      <c r="B78" s="8" t="s">
        <v>133</v>
      </c>
      <c r="C78" s="6">
        <f>COUNTIF('Kõik aastad'!$1:$1048576,B78)</f>
        <v>1</v>
      </c>
    </row>
    <row r="79" spans="1:3" x14ac:dyDescent="0.2">
      <c r="A79" s="6">
        <v>76</v>
      </c>
      <c r="B79" s="8" t="s">
        <v>179</v>
      </c>
      <c r="C79" s="6">
        <f>COUNTIF('Kõik aastad'!$1:$1048576,B79)</f>
        <v>1</v>
      </c>
    </row>
    <row r="80" spans="1:3" x14ac:dyDescent="0.2">
      <c r="A80" s="6">
        <v>77</v>
      </c>
      <c r="B80" s="5" t="s">
        <v>58</v>
      </c>
      <c r="C80" s="6">
        <f>COUNTIF('Kõik aastad'!$1:$1048576,B80)</f>
        <v>2</v>
      </c>
    </row>
    <row r="81" spans="1:3" x14ac:dyDescent="0.2">
      <c r="A81" s="6">
        <v>78</v>
      </c>
      <c r="B81" s="7" t="s">
        <v>134</v>
      </c>
      <c r="C81" s="6">
        <f>COUNTIF('Kõik aastad'!$1:$1048576,B81)</f>
        <v>1</v>
      </c>
    </row>
    <row r="82" spans="1:3" x14ac:dyDescent="0.2">
      <c r="A82" s="6">
        <v>79</v>
      </c>
      <c r="B82" s="8" t="s">
        <v>189</v>
      </c>
      <c r="C82" s="6">
        <f>COUNTIF('Kõik aastad'!$1:$1048576,B82)</f>
        <v>2</v>
      </c>
    </row>
    <row r="83" spans="1:3" x14ac:dyDescent="0.2">
      <c r="A83" s="6">
        <v>80</v>
      </c>
      <c r="B83" s="5" t="s">
        <v>88</v>
      </c>
      <c r="C83" s="6">
        <f>COUNTIF('Kõik aastad'!$1:$1048576,B83)</f>
        <v>2</v>
      </c>
    </row>
    <row r="84" spans="1:3" x14ac:dyDescent="0.2">
      <c r="A84" s="6">
        <v>81</v>
      </c>
      <c r="B84" s="4" t="s">
        <v>110</v>
      </c>
      <c r="C84" s="6">
        <f>COUNTIF('Kõik aastad'!$1:$1048576,B84)</f>
        <v>1</v>
      </c>
    </row>
    <row r="85" spans="1:3" x14ac:dyDescent="0.2">
      <c r="A85" s="6">
        <v>82</v>
      </c>
      <c r="B85" s="5" t="s">
        <v>21</v>
      </c>
      <c r="C85" s="6">
        <f>COUNTIF('Kõik aastad'!$1:$1048576,B85)</f>
        <v>12</v>
      </c>
    </row>
    <row r="86" spans="1:3" x14ac:dyDescent="0.2">
      <c r="A86" s="6">
        <v>83</v>
      </c>
      <c r="B86" s="5" t="s">
        <v>53</v>
      </c>
      <c r="C86" s="6">
        <f>COUNTIF('Kõik aastad'!$1:$1048576,B86)</f>
        <v>1</v>
      </c>
    </row>
    <row r="87" spans="1:3" x14ac:dyDescent="0.2">
      <c r="A87" s="6">
        <v>84</v>
      </c>
      <c r="B87" s="7" t="s">
        <v>156</v>
      </c>
      <c r="C87" s="6">
        <f>COUNTIF('Kõik aastad'!$1:$1048576,B87)</f>
        <v>1</v>
      </c>
    </row>
    <row r="88" spans="1:3" x14ac:dyDescent="0.2">
      <c r="A88" s="6">
        <v>85</v>
      </c>
      <c r="B88" s="7" t="s">
        <v>180</v>
      </c>
      <c r="C88" s="6">
        <f>COUNTIF('Kõik aastad'!$1:$1048576,B88)</f>
        <v>2</v>
      </c>
    </row>
    <row r="89" spans="1:3" x14ac:dyDescent="0.2">
      <c r="A89" s="6">
        <v>86</v>
      </c>
      <c r="B89" s="7" t="s">
        <v>135</v>
      </c>
      <c r="C89" s="6">
        <f>COUNTIF('Kõik aastad'!$1:$1048576,B89)</f>
        <v>1</v>
      </c>
    </row>
    <row r="90" spans="1:3" x14ac:dyDescent="0.2">
      <c r="A90" s="6">
        <v>87</v>
      </c>
      <c r="B90" s="5" t="s">
        <v>12</v>
      </c>
      <c r="C90" s="6">
        <f>COUNTIF('Kõik aastad'!$1:$1048576,B90)</f>
        <v>8</v>
      </c>
    </row>
    <row r="91" spans="1:3" x14ac:dyDescent="0.2">
      <c r="A91" s="6">
        <v>88</v>
      </c>
      <c r="B91" s="5" t="s">
        <v>122</v>
      </c>
      <c r="C91" s="6">
        <f>COUNTIF('Kõik aastad'!$1:$1048576,B91)</f>
        <v>1</v>
      </c>
    </row>
    <row r="92" spans="1:3" x14ac:dyDescent="0.2">
      <c r="A92" s="6">
        <v>89</v>
      </c>
      <c r="B92" s="5" t="s">
        <v>67</v>
      </c>
      <c r="C92" s="6">
        <f>COUNTIF('Kõik aastad'!$1:$1048576,B92)</f>
        <v>1</v>
      </c>
    </row>
    <row r="93" spans="1:3" x14ac:dyDescent="0.2">
      <c r="A93" s="6">
        <v>90</v>
      </c>
      <c r="B93" s="5" t="s">
        <v>148</v>
      </c>
      <c r="C93" s="6">
        <f>COUNTIF('Kõik aastad'!$1:$1048576,B93)</f>
        <v>1</v>
      </c>
    </row>
    <row r="94" spans="1:3" x14ac:dyDescent="0.2">
      <c r="A94" s="6">
        <v>91</v>
      </c>
      <c r="B94" s="5" t="s">
        <v>60</v>
      </c>
      <c r="C94" s="6">
        <f>COUNTIF('Kõik aastad'!$1:$1048576,B94)</f>
        <v>1</v>
      </c>
    </row>
    <row r="95" spans="1:3" x14ac:dyDescent="0.2">
      <c r="A95" s="6">
        <v>92</v>
      </c>
      <c r="B95" s="7" t="s">
        <v>34</v>
      </c>
      <c r="C95" s="6">
        <f>COUNTIF('Kõik aastad'!$1:$1048576,B95)</f>
        <v>1</v>
      </c>
    </row>
    <row r="96" spans="1:3" x14ac:dyDescent="0.2">
      <c r="A96" s="6">
        <v>93</v>
      </c>
      <c r="B96" s="5" t="s">
        <v>136</v>
      </c>
      <c r="C96" s="6">
        <f>COUNTIF('Kõik aastad'!$1:$1048576,B96)</f>
        <v>1</v>
      </c>
    </row>
    <row r="97" spans="1:3" x14ac:dyDescent="0.2">
      <c r="A97" s="6">
        <v>94</v>
      </c>
      <c r="B97" s="5" t="s">
        <v>82</v>
      </c>
      <c r="C97" s="6">
        <f>COUNTIF('Kõik aastad'!$1:$1048576,B97)</f>
        <v>3</v>
      </c>
    </row>
    <row r="98" spans="1:3" x14ac:dyDescent="0.2">
      <c r="A98" s="6">
        <v>95</v>
      </c>
      <c r="B98" s="5" t="s">
        <v>137</v>
      </c>
      <c r="C98" s="6">
        <f>COUNTIF('Kõik aastad'!$1:$1048576,B98)</f>
        <v>1</v>
      </c>
    </row>
    <row r="99" spans="1:3" x14ac:dyDescent="0.2">
      <c r="A99" s="6">
        <v>96</v>
      </c>
      <c r="B99" s="5" t="s">
        <v>66</v>
      </c>
      <c r="C99" s="6">
        <f>COUNTIF('Kõik aastad'!$1:$1048576,B99)</f>
        <v>1</v>
      </c>
    </row>
    <row r="100" spans="1:3" x14ac:dyDescent="0.2">
      <c r="A100" s="6">
        <v>97</v>
      </c>
      <c r="B100" s="5" t="s">
        <v>78</v>
      </c>
      <c r="C100" s="6">
        <f>COUNTIF('Kõik aastad'!$1:$1048576,B100)</f>
        <v>1</v>
      </c>
    </row>
    <row r="101" spans="1:3" x14ac:dyDescent="0.2">
      <c r="A101" s="6">
        <v>98</v>
      </c>
      <c r="B101" s="5" t="s">
        <v>124</v>
      </c>
      <c r="C101" s="6">
        <f>COUNTIF('Kõik aastad'!$1:$1048576,B101)</f>
        <v>1</v>
      </c>
    </row>
    <row r="102" spans="1:3" x14ac:dyDescent="0.2">
      <c r="A102" s="6">
        <v>99</v>
      </c>
      <c r="B102" s="5" t="s">
        <v>15</v>
      </c>
      <c r="C102" s="6">
        <f>COUNTIF('Kõik aastad'!$1:$1048576,B102)</f>
        <v>6</v>
      </c>
    </row>
    <row r="103" spans="1:3" x14ac:dyDescent="0.2">
      <c r="A103" s="6">
        <v>100</v>
      </c>
      <c r="B103" s="4" t="s">
        <v>33</v>
      </c>
      <c r="C103" s="6">
        <f>COUNTIF('Kõik aastad'!$1:$1048576,B103)</f>
        <v>18</v>
      </c>
    </row>
    <row r="104" spans="1:3" x14ac:dyDescent="0.2">
      <c r="A104" s="6">
        <v>101</v>
      </c>
      <c r="B104" s="5" t="s">
        <v>113</v>
      </c>
      <c r="C104" s="6">
        <f>COUNTIF('Kõik aastad'!$1:$1048576,B104)</f>
        <v>3</v>
      </c>
    </row>
    <row r="105" spans="1:3" x14ac:dyDescent="0.2">
      <c r="A105" s="6">
        <v>102</v>
      </c>
      <c r="B105" s="5" t="s">
        <v>76</v>
      </c>
      <c r="C105" s="6">
        <f>COUNTIF('Kõik aastad'!$1:$1048576,B105)</f>
        <v>1</v>
      </c>
    </row>
    <row r="106" spans="1:3" x14ac:dyDescent="0.2">
      <c r="A106" s="6">
        <v>103</v>
      </c>
      <c r="B106" s="7" t="s">
        <v>116</v>
      </c>
      <c r="C106" s="6">
        <f>COUNTIF('Kõik aastad'!$1:$1048576,B106)</f>
        <v>2</v>
      </c>
    </row>
    <row r="107" spans="1:3" x14ac:dyDescent="0.2">
      <c r="A107" s="6">
        <v>104</v>
      </c>
      <c r="B107" s="5" t="s">
        <v>111</v>
      </c>
      <c r="C107" s="6">
        <f>COUNTIF('Kõik aastad'!$1:$1048576,B107)</f>
        <v>1</v>
      </c>
    </row>
    <row r="108" spans="1:3" x14ac:dyDescent="0.2">
      <c r="A108" s="6">
        <v>105</v>
      </c>
      <c r="B108" s="5" t="s">
        <v>44</v>
      </c>
      <c r="C108" s="6">
        <f>COUNTIF('Kõik aastad'!$1:$1048576,B108)</f>
        <v>1</v>
      </c>
    </row>
    <row r="109" spans="1:3" x14ac:dyDescent="0.2">
      <c r="A109" s="6">
        <v>106</v>
      </c>
      <c r="B109" s="5" t="s">
        <v>92</v>
      </c>
      <c r="C109" s="6">
        <f>COUNTIF('Kõik aastad'!$1:$1048576,B109)</f>
        <v>1</v>
      </c>
    </row>
    <row r="110" spans="1:3" x14ac:dyDescent="0.2">
      <c r="A110" s="6">
        <v>107</v>
      </c>
      <c r="B110" s="5" t="s">
        <v>138</v>
      </c>
      <c r="C110" s="6">
        <f>COUNTIF('Kõik aastad'!$1:$1048576,B110)</f>
        <v>1</v>
      </c>
    </row>
    <row r="111" spans="1:3" x14ac:dyDescent="0.2">
      <c r="A111" s="6">
        <v>108</v>
      </c>
      <c r="B111" s="5" t="s">
        <v>183</v>
      </c>
      <c r="C111" s="6">
        <f>COUNTIF('Kõik aastad'!$1:$1048576,B111)</f>
        <v>1</v>
      </c>
    </row>
    <row r="112" spans="1:3" x14ac:dyDescent="0.2">
      <c r="A112" s="6">
        <v>109</v>
      </c>
      <c r="B112" s="7" t="s">
        <v>197</v>
      </c>
      <c r="C112" s="6">
        <f>COUNTIF('Kõik aastad'!$1:$1048576,B112)</f>
        <v>1</v>
      </c>
    </row>
    <row r="113" spans="1:3" x14ac:dyDescent="0.2">
      <c r="A113" s="6">
        <v>110</v>
      </c>
      <c r="B113" s="5" t="s">
        <v>102</v>
      </c>
      <c r="C113" s="6">
        <f>COUNTIF('Kõik aastad'!$1:$1048576,B113)</f>
        <v>1</v>
      </c>
    </row>
    <row r="114" spans="1:3" x14ac:dyDescent="0.2">
      <c r="A114" s="6">
        <v>111</v>
      </c>
      <c r="B114" s="5" t="s">
        <v>101</v>
      </c>
      <c r="C114" s="6">
        <f>COUNTIF('Kõik aastad'!$1:$1048576,B114)</f>
        <v>5</v>
      </c>
    </row>
    <row r="115" spans="1:3" x14ac:dyDescent="0.2">
      <c r="A115" s="6">
        <v>112</v>
      </c>
      <c r="B115" s="5" t="s">
        <v>98</v>
      </c>
      <c r="C115" s="6">
        <f>COUNTIF('Kõik aastad'!$1:$1048576,B115)</f>
        <v>8</v>
      </c>
    </row>
    <row r="116" spans="1:3" x14ac:dyDescent="0.2">
      <c r="A116" s="6">
        <v>113</v>
      </c>
      <c r="B116" s="5" t="s">
        <v>68</v>
      </c>
      <c r="C116" s="6">
        <f>COUNTIF('Kõik aastad'!$1:$1048576,B116)</f>
        <v>1</v>
      </c>
    </row>
    <row r="117" spans="1:3" x14ac:dyDescent="0.2">
      <c r="A117" s="6">
        <v>114</v>
      </c>
      <c r="B117" s="5" t="s">
        <v>193</v>
      </c>
      <c r="C117" s="6">
        <f>COUNTIF('Kõik aastad'!$1:$1048576,B117)</f>
        <v>1</v>
      </c>
    </row>
    <row r="118" spans="1:3" x14ac:dyDescent="0.2">
      <c r="A118" s="6">
        <v>115</v>
      </c>
      <c r="B118" s="5" t="s">
        <v>139</v>
      </c>
      <c r="C118" s="6">
        <f>COUNTIF('Kõik aastad'!$1:$1048576,B118)</f>
        <v>1</v>
      </c>
    </row>
    <row r="119" spans="1:3" x14ac:dyDescent="0.2">
      <c r="A119" s="6">
        <v>116</v>
      </c>
      <c r="B119" s="5" t="s">
        <v>140</v>
      </c>
      <c r="C119" s="6">
        <f>COUNTIF('Kõik aastad'!$1:$1048576,B119)</f>
        <v>2</v>
      </c>
    </row>
    <row r="120" spans="1:3" x14ac:dyDescent="0.2">
      <c r="A120" s="6">
        <v>117</v>
      </c>
      <c r="B120" s="5" t="s">
        <v>73</v>
      </c>
      <c r="C120" s="6">
        <f>COUNTIF('Kõik aastad'!$1:$1048576,B120)</f>
        <v>4</v>
      </c>
    </row>
    <row r="121" spans="1:3" x14ac:dyDescent="0.2">
      <c r="A121" s="6">
        <v>118</v>
      </c>
      <c r="B121" s="5" t="s">
        <v>64</v>
      </c>
      <c r="C121" s="6">
        <f>COUNTIF('Kõik aastad'!$1:$1048576,B121)</f>
        <v>1</v>
      </c>
    </row>
    <row r="122" spans="1:3" x14ac:dyDescent="0.2">
      <c r="A122" s="6">
        <v>119</v>
      </c>
      <c r="B122" s="4" t="s">
        <v>109</v>
      </c>
      <c r="C122" s="6">
        <f>COUNTIF('Kõik aastad'!$1:$1048576,B122)</f>
        <v>1</v>
      </c>
    </row>
    <row r="123" spans="1:3" x14ac:dyDescent="0.2">
      <c r="A123" s="6">
        <v>120</v>
      </c>
      <c r="B123" s="5" t="s">
        <v>141</v>
      </c>
      <c r="C123" s="6">
        <f>COUNTIF('Kõik aastad'!$1:$1048576,B123)</f>
        <v>1</v>
      </c>
    </row>
    <row r="124" spans="1:3" x14ac:dyDescent="0.2">
      <c r="A124" s="6">
        <v>121</v>
      </c>
      <c r="B124" s="5" t="s">
        <v>70</v>
      </c>
      <c r="C124" s="6">
        <f>COUNTIF('Kõik aastad'!$1:$1048576,B124)</f>
        <v>1</v>
      </c>
    </row>
    <row r="125" spans="1:3" x14ac:dyDescent="0.2">
      <c r="A125" s="6">
        <v>122</v>
      </c>
      <c r="B125" s="5" t="s">
        <v>93</v>
      </c>
      <c r="C125" s="6">
        <f>COUNTIF('Kõik aastad'!$1:$1048576,B125)</f>
        <v>1</v>
      </c>
    </row>
    <row r="126" spans="1:3" x14ac:dyDescent="0.2">
      <c r="A126" s="6">
        <v>123</v>
      </c>
      <c r="B126" s="5" t="s">
        <v>31</v>
      </c>
      <c r="C126" s="6">
        <f>COUNTIF('Kõik aastad'!$1:$1048576,B126)</f>
        <v>3</v>
      </c>
    </row>
    <row r="127" spans="1:3" x14ac:dyDescent="0.2">
      <c r="A127" s="6">
        <v>124</v>
      </c>
      <c r="B127" s="4" t="s">
        <v>112</v>
      </c>
      <c r="C127" s="6">
        <f>COUNTIF('Kõik aastad'!$1:$1048576,B127)</f>
        <v>1</v>
      </c>
    </row>
    <row r="128" spans="1:3" x14ac:dyDescent="0.2">
      <c r="A128" s="6">
        <v>125</v>
      </c>
      <c r="B128" s="4" t="s">
        <v>37</v>
      </c>
      <c r="C128" s="6">
        <f>COUNTIF('Kõik aastad'!$1:$1048576,B128)</f>
        <v>9</v>
      </c>
    </row>
    <row r="129" spans="1:3" x14ac:dyDescent="0.2">
      <c r="A129" s="6">
        <v>126</v>
      </c>
      <c r="B129" s="5" t="s">
        <v>142</v>
      </c>
      <c r="C129" s="6">
        <f>COUNTIF('Kõik aastad'!$1:$1048576,B129)</f>
        <v>1</v>
      </c>
    </row>
    <row r="130" spans="1:3" x14ac:dyDescent="0.2">
      <c r="A130" s="6">
        <v>127</v>
      </c>
      <c r="B130" s="5" t="s">
        <v>143</v>
      </c>
      <c r="C130" s="6">
        <f>COUNTIF('Kõik aastad'!$1:$1048576,B130)</f>
        <v>1</v>
      </c>
    </row>
    <row r="131" spans="1:3" x14ac:dyDescent="0.2">
      <c r="A131" s="6">
        <v>128</v>
      </c>
      <c r="B131" s="5" t="s">
        <v>77</v>
      </c>
      <c r="C131" s="6">
        <f>COUNTIF('Kõik aastad'!$1:$1048576,B131)</f>
        <v>1</v>
      </c>
    </row>
    <row r="132" spans="1:3" x14ac:dyDescent="0.2">
      <c r="A132" s="6">
        <v>129</v>
      </c>
      <c r="B132" s="5" t="s">
        <v>194</v>
      </c>
      <c r="C132" s="6">
        <f>COUNTIF('Kõik aastad'!$1:$1048576,B132)</f>
        <v>1</v>
      </c>
    </row>
    <row r="133" spans="1:3" x14ac:dyDescent="0.2">
      <c r="A133" s="6">
        <v>130</v>
      </c>
      <c r="B133" s="7" t="s">
        <v>59</v>
      </c>
      <c r="C133" s="6">
        <f>COUNTIF('Kõik aastad'!$1:$1048576,B133)</f>
        <v>3</v>
      </c>
    </row>
    <row r="134" spans="1:3" x14ac:dyDescent="0.2">
      <c r="A134" s="6">
        <v>131</v>
      </c>
      <c r="B134" s="5" t="s">
        <v>108</v>
      </c>
      <c r="C134" s="6">
        <f>COUNTIF('Kõik aastad'!$1:$1048576,B134)</f>
        <v>1</v>
      </c>
    </row>
    <row r="135" spans="1:3" x14ac:dyDescent="0.2">
      <c r="A135" s="6">
        <v>132</v>
      </c>
      <c r="B135" s="7" t="s">
        <v>26</v>
      </c>
      <c r="C135" s="6">
        <f>COUNTIF('Kõik aastad'!$1:$1048576,B135)</f>
        <v>8</v>
      </c>
    </row>
    <row r="136" spans="1:3" x14ac:dyDescent="0.2">
      <c r="A136" s="6">
        <v>133</v>
      </c>
      <c r="B136" s="5" t="s">
        <v>49</v>
      </c>
      <c r="C136" s="6">
        <f>COUNTIF('Kõik aastad'!$1:$1048576,B136)</f>
        <v>4</v>
      </c>
    </row>
    <row r="137" spans="1:3" x14ac:dyDescent="0.2">
      <c r="A137" s="6">
        <v>134</v>
      </c>
      <c r="B137" s="7" t="s">
        <v>65</v>
      </c>
      <c r="C137" s="6">
        <f>COUNTIF('Kõik aastad'!$1:$1048576,B137)</f>
        <v>3</v>
      </c>
    </row>
    <row r="138" spans="1:3" x14ac:dyDescent="0.2">
      <c r="A138" s="6">
        <v>135</v>
      </c>
      <c r="B138" s="5" t="s">
        <v>144</v>
      </c>
      <c r="C138" s="6">
        <f>COUNTIF('Kõik aastad'!$1:$1048576,B138)</f>
        <v>1</v>
      </c>
    </row>
    <row r="139" spans="1:3" x14ac:dyDescent="0.2">
      <c r="A139" s="6">
        <v>136</v>
      </c>
      <c r="B139" s="5" t="s">
        <v>123</v>
      </c>
      <c r="C139" s="6">
        <f>COUNTIF('Kõik aastad'!$1:$1048576,B139)</f>
        <v>1</v>
      </c>
    </row>
    <row r="140" spans="1:3" x14ac:dyDescent="0.2">
      <c r="A140" s="6">
        <v>137</v>
      </c>
      <c r="B140" s="4" t="s">
        <v>115</v>
      </c>
      <c r="C140" s="6">
        <f>COUNTIF('Kõik aastad'!$1:$1048576,B140)</f>
        <v>1</v>
      </c>
    </row>
    <row r="141" spans="1:3" x14ac:dyDescent="0.2">
      <c r="A141" s="6">
        <v>138</v>
      </c>
      <c r="B141" s="5" t="s">
        <v>71</v>
      </c>
      <c r="C141" s="6">
        <f>COUNTIF('Kõik aastad'!$1:$1048576,B141)</f>
        <v>2</v>
      </c>
    </row>
    <row r="142" spans="1:3" x14ac:dyDescent="0.2">
      <c r="A142" s="6">
        <v>139</v>
      </c>
      <c r="B142" s="4" t="s">
        <v>13</v>
      </c>
      <c r="C142" s="6">
        <f>COUNTIF('Kõik aastad'!$1:$1048576,B142)</f>
        <v>6</v>
      </c>
    </row>
    <row r="143" spans="1:3" x14ac:dyDescent="0.2">
      <c r="A143" s="6">
        <v>140</v>
      </c>
      <c r="B143" s="5" t="s">
        <v>75</v>
      </c>
      <c r="C143" s="6">
        <f>COUNTIF('Kõik aastad'!$1:$1048576,B143)</f>
        <v>4</v>
      </c>
    </row>
    <row r="144" spans="1:3" x14ac:dyDescent="0.2">
      <c r="A144" s="6">
        <v>141</v>
      </c>
      <c r="B144" s="5" t="s">
        <v>42</v>
      </c>
      <c r="C144" s="6">
        <f>COUNTIF('Kõik aastad'!$1:$1048576,B144)</f>
        <v>4</v>
      </c>
    </row>
    <row r="145" spans="1:3" x14ac:dyDescent="0.2">
      <c r="A145" s="6">
        <v>142</v>
      </c>
      <c r="B145" s="7" t="s">
        <v>145</v>
      </c>
      <c r="C145" s="6">
        <f>COUNTIF('Kõik aastad'!$1:$1048576,B145)</f>
        <v>1</v>
      </c>
    </row>
    <row r="146" spans="1:3" x14ac:dyDescent="0.2">
      <c r="A146" s="6">
        <v>143</v>
      </c>
      <c r="B146" s="7" t="s">
        <v>74</v>
      </c>
      <c r="C146" s="6">
        <f>COUNTIF('Kõik aastad'!$1:$1048576,B146)</f>
        <v>1</v>
      </c>
    </row>
    <row r="147" spans="1:3" x14ac:dyDescent="0.2">
      <c r="A147" s="6">
        <v>144</v>
      </c>
      <c r="B147" s="5" t="s">
        <v>48</v>
      </c>
      <c r="C147" s="6">
        <f>COUNTIF('Kõik aastad'!$1:$1048576,B147)</f>
        <v>1</v>
      </c>
    </row>
    <row r="148" spans="1:3" x14ac:dyDescent="0.2">
      <c r="A148" s="6">
        <v>145</v>
      </c>
      <c r="B148" s="5" t="s">
        <v>158</v>
      </c>
      <c r="C148" s="6">
        <f>COUNTIF('Kõik aastad'!$1:$1048576,B148)</f>
        <v>1</v>
      </c>
    </row>
    <row r="149" spans="1:3" x14ac:dyDescent="0.2">
      <c r="A149" s="6">
        <v>146</v>
      </c>
      <c r="B149" s="5" t="s">
        <v>72</v>
      </c>
      <c r="C149" s="6">
        <f>COUNTIF('Kõik aastad'!$1:$1048576,B149)</f>
        <v>2</v>
      </c>
    </row>
    <row r="150" spans="1:3" x14ac:dyDescent="0.2">
      <c r="A150" s="6">
        <v>147</v>
      </c>
      <c r="B150" s="5" t="s">
        <v>103</v>
      </c>
      <c r="C150" s="6">
        <f>COUNTIF('Kõik aastad'!$1:$1048576,B150)</f>
        <v>4</v>
      </c>
    </row>
    <row r="151" spans="1:3" x14ac:dyDescent="0.2">
      <c r="A151" s="6">
        <v>148</v>
      </c>
      <c r="B151" s="5" t="s">
        <v>117</v>
      </c>
      <c r="C151" s="6">
        <f>COUNTIF('Kõik aastad'!$1:$1048576,B151)</f>
        <v>1</v>
      </c>
    </row>
    <row r="152" spans="1:3" x14ac:dyDescent="0.2">
      <c r="A152" s="6">
        <v>149</v>
      </c>
      <c r="B152" s="5" t="s">
        <v>94</v>
      </c>
      <c r="C152" s="6">
        <f>COUNTIF('Kõik aastad'!$1:$1048576,B152)</f>
        <v>3</v>
      </c>
    </row>
    <row r="153" spans="1:3" x14ac:dyDescent="0.2">
      <c r="A153" s="6">
        <v>150</v>
      </c>
      <c r="B153" s="5" t="s">
        <v>38</v>
      </c>
      <c r="C153" s="6">
        <f>COUNTIF('Kõik aastad'!$1:$1048576,B153)</f>
        <v>5</v>
      </c>
    </row>
    <row r="154" spans="1:3" x14ac:dyDescent="0.2">
      <c r="A154" s="6">
        <v>151</v>
      </c>
      <c r="B154" s="5" t="s">
        <v>11</v>
      </c>
      <c r="C154" s="6">
        <f>COUNTIF('Kõik aastad'!$1:$1048576,B154)</f>
        <v>11</v>
      </c>
    </row>
    <row r="155" spans="1:3" x14ac:dyDescent="0.2">
      <c r="A155" s="6">
        <v>152</v>
      </c>
      <c r="B155" s="5" t="s">
        <v>63</v>
      </c>
      <c r="C155" s="6">
        <f>COUNTIF('Kõik aastad'!$1:$1048576,B155)</f>
        <v>1</v>
      </c>
    </row>
    <row r="156" spans="1:3" x14ac:dyDescent="0.2">
      <c r="A156" s="6">
        <v>153</v>
      </c>
      <c r="B156" s="5" t="s">
        <v>39</v>
      </c>
      <c r="C156" s="6">
        <f>COUNTIF('Kõik aastad'!$1:$1048576,B156)</f>
        <v>7</v>
      </c>
    </row>
    <row r="157" spans="1:3" x14ac:dyDescent="0.2">
      <c r="A157" s="6">
        <v>154</v>
      </c>
      <c r="B157" s="5" t="s">
        <v>100</v>
      </c>
      <c r="C157" s="6">
        <f>COUNTIF('Kõik aastad'!$1:$1048576,B157)</f>
        <v>7</v>
      </c>
    </row>
    <row r="158" spans="1:3" x14ac:dyDescent="0.2">
      <c r="A158" s="6">
        <v>155</v>
      </c>
      <c r="B158" s="5" t="s">
        <v>5</v>
      </c>
      <c r="C158" s="6">
        <f>COUNTIF('Kõik aastad'!$1:$1048576,B158)</f>
        <v>4</v>
      </c>
    </row>
    <row r="159" spans="1:3" x14ac:dyDescent="0.2">
      <c r="A159" s="6">
        <v>156</v>
      </c>
      <c r="B159" s="5" t="s">
        <v>186</v>
      </c>
      <c r="C159" s="6">
        <f>COUNTIF('Kõik aastad'!$1:$1048576,B159)</f>
        <v>2</v>
      </c>
    </row>
    <row r="160" spans="1:3" x14ac:dyDescent="0.2">
      <c r="A160" s="6">
        <v>157</v>
      </c>
      <c r="B160" s="7" t="s">
        <v>28</v>
      </c>
      <c r="C160" s="6">
        <f>COUNTIF('Kõik aastad'!$1:$1048576,B160)</f>
        <v>1</v>
      </c>
    </row>
    <row r="161" spans="1:3" x14ac:dyDescent="0.2">
      <c r="A161" s="6">
        <v>158</v>
      </c>
      <c r="B161" s="5" t="s">
        <v>96</v>
      </c>
      <c r="C161" s="6">
        <f>COUNTIF('Kõik aastad'!$1:$1048576,B161)</f>
        <v>2</v>
      </c>
    </row>
    <row r="162" spans="1:3" x14ac:dyDescent="0.2">
      <c r="A162" s="6">
        <v>159</v>
      </c>
      <c r="B162" s="5" t="s">
        <v>45</v>
      </c>
      <c r="C162" s="6">
        <f>COUNTIF('Kõik aastad'!$1:$1048576,B162)</f>
        <v>2</v>
      </c>
    </row>
    <row r="163" spans="1:3" x14ac:dyDescent="0.2">
      <c r="A163" s="6">
        <v>160</v>
      </c>
      <c r="B163" s="5" t="s">
        <v>177</v>
      </c>
      <c r="C163" s="6">
        <f>COUNTIF('Kõik aastad'!$1:$1048576,B163)</f>
        <v>2</v>
      </c>
    </row>
    <row r="164" spans="1:3" x14ac:dyDescent="0.2">
      <c r="A164" s="6">
        <v>161</v>
      </c>
      <c r="B164" s="5" t="s">
        <v>157</v>
      </c>
      <c r="C164" s="6">
        <f>COUNTIF('Kõik aastad'!$1:$1048576,B164)</f>
        <v>1</v>
      </c>
    </row>
    <row r="165" spans="1:3" x14ac:dyDescent="0.2">
      <c r="A165" s="6">
        <v>162</v>
      </c>
      <c r="B165" s="5" t="s">
        <v>35</v>
      </c>
      <c r="C165" s="6">
        <f>COUNTIF('Kõik aastad'!$1:$1048576,B165)</f>
        <v>2</v>
      </c>
    </row>
    <row r="166" spans="1:3" x14ac:dyDescent="0.2">
      <c r="A166" s="6">
        <v>163</v>
      </c>
      <c r="B166" s="5" t="s">
        <v>121</v>
      </c>
      <c r="C166" s="6">
        <f>COUNTIF('Kõik aastad'!$1:$1048576,B166)</f>
        <v>1</v>
      </c>
    </row>
    <row r="167" spans="1:3" x14ac:dyDescent="0.2">
      <c r="A167" s="6">
        <v>164</v>
      </c>
      <c r="B167" s="5" t="s">
        <v>41</v>
      </c>
      <c r="C167" s="6">
        <f>COUNTIF('Kõik aastad'!$1:$1048576,B167)</f>
        <v>10</v>
      </c>
    </row>
    <row r="168" spans="1:3" x14ac:dyDescent="0.2">
      <c r="A168" s="6">
        <v>165</v>
      </c>
      <c r="B168" s="5" t="s">
        <v>178</v>
      </c>
      <c r="C168" s="6">
        <f>COUNTIF('Kõik aastad'!$1:$1048576,B168)</f>
        <v>2</v>
      </c>
    </row>
    <row r="169" spans="1:3" x14ac:dyDescent="0.2">
      <c r="A169" s="6">
        <v>166</v>
      </c>
      <c r="B169" s="5" t="s">
        <v>97</v>
      </c>
      <c r="C169" s="6">
        <f>COUNTIF('Kõik aastad'!$1:$1048576,B169)</f>
        <v>5</v>
      </c>
    </row>
  </sheetData>
  <autoFilter ref="A3:C3"/>
  <conditionalFormatting sqref="C4:C169">
    <cfRule type="top10" dxfId="12" priority="2" stopIfTrue="1" rank="1"/>
  </conditionalFormatting>
  <conditionalFormatting sqref="B209:B1048576 B1:B169">
    <cfRule type="duplicateValues" dxfId="11" priority="4"/>
  </conditionalFormatting>
  <pageMargins left="0.78740157480314965" right="0.39370078740157483" top="0.59055118110236227" bottom="0.39370078740157483" header="0.39370078740157483" footer="0.31496062992125984"/>
  <pageSetup paperSize="9" fitToHeight="0" orientation="portrait" verticalDpi="0" r:id="rId1"/>
  <headerFooter>
    <oddHeader>&amp;R&amp;9Page &amp;P of &amp;N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59"/>
  <sheetViews>
    <sheetView showGridLines="0" workbookViewId="0">
      <pane ySplit="3" topLeftCell="A4" activePane="bottomLeft" state="frozen"/>
      <selection activeCell="M1" sqref="M1"/>
      <selection pane="bottomLeft" activeCell="I1" sqref="I1"/>
    </sheetView>
  </sheetViews>
  <sheetFormatPr defaultRowHeight="12.75" x14ac:dyDescent="0.2"/>
  <cols>
    <col min="1" max="1" width="4" bestFit="1" customWidth="1"/>
    <col min="2" max="2" width="21.28515625" customWidth="1"/>
    <col min="3" max="3" width="5" bestFit="1" customWidth="1"/>
    <col min="4" max="4" width="2.85546875" customWidth="1"/>
    <col min="5" max="5" width="4" bestFit="1" customWidth="1"/>
    <col min="6" max="6" width="22.85546875" customWidth="1"/>
    <col min="7" max="7" width="5" bestFit="1" customWidth="1"/>
    <col min="8" max="8" width="2.85546875" customWidth="1"/>
    <col min="9" max="9" width="4" bestFit="1" customWidth="1"/>
    <col min="10" max="10" width="18.42578125" customWidth="1"/>
    <col min="11" max="11" width="5" bestFit="1" customWidth="1"/>
  </cols>
  <sheetData>
    <row r="1" spans="1:11" x14ac:dyDescent="0.2">
      <c r="A1" s="2" t="s">
        <v>198</v>
      </c>
    </row>
    <row r="3" spans="1:11" x14ac:dyDescent="0.2">
      <c r="A3" s="14" t="s">
        <v>161</v>
      </c>
      <c r="B3" s="14" t="s">
        <v>149</v>
      </c>
      <c r="C3" s="14" t="s">
        <v>174</v>
      </c>
      <c r="E3" s="14" t="s">
        <v>161</v>
      </c>
      <c r="F3" s="14" t="s">
        <v>149</v>
      </c>
      <c r="G3" s="14" t="s">
        <v>174</v>
      </c>
      <c r="I3" s="14" t="s">
        <v>161</v>
      </c>
      <c r="J3" s="14" t="s">
        <v>149</v>
      </c>
      <c r="K3" s="14" t="s">
        <v>174</v>
      </c>
    </row>
    <row r="4" spans="1:11" x14ac:dyDescent="0.2">
      <c r="A4" s="6">
        <v>1</v>
      </c>
      <c r="B4" s="5" t="s">
        <v>69</v>
      </c>
      <c r="C4" s="6">
        <f>COUNTIF('Kõik aastad'!$1:$1048576,B4)</f>
        <v>10</v>
      </c>
      <c r="E4" s="6">
        <v>57</v>
      </c>
      <c r="F4" s="5" t="s">
        <v>130</v>
      </c>
      <c r="G4" s="6">
        <f>COUNTIF('Kõik aastad'!$1:$1048576,F4)</f>
        <v>1</v>
      </c>
      <c r="I4" s="6">
        <v>113</v>
      </c>
      <c r="J4" s="5" t="s">
        <v>68</v>
      </c>
      <c r="K4" s="6">
        <f>COUNTIF('Kõik aastad'!$1:$1048576,J4)</f>
        <v>1</v>
      </c>
    </row>
    <row r="5" spans="1:11" x14ac:dyDescent="0.2">
      <c r="A5" s="6">
        <v>2</v>
      </c>
      <c r="B5" s="4" t="s">
        <v>29</v>
      </c>
      <c r="C5" s="6">
        <f>COUNTIF('Kõik aastad'!$1:$1048576,B5)</f>
        <v>5</v>
      </c>
      <c r="E5" s="6">
        <v>58</v>
      </c>
      <c r="F5" s="5" t="s">
        <v>27</v>
      </c>
      <c r="G5" s="6">
        <f>COUNTIF('Kõik aastad'!$1:$1048576,F5)</f>
        <v>1</v>
      </c>
      <c r="I5" s="6">
        <v>114</v>
      </c>
      <c r="J5" s="5" t="s">
        <v>193</v>
      </c>
      <c r="K5" s="6">
        <f>COUNTIF('Kõik aastad'!$1:$1048576,J5)</f>
        <v>1</v>
      </c>
    </row>
    <row r="6" spans="1:11" x14ac:dyDescent="0.2">
      <c r="A6" s="6">
        <v>3</v>
      </c>
      <c r="B6" s="19" t="s">
        <v>22</v>
      </c>
      <c r="C6" s="6">
        <f>COUNTIF('Kõik aastad'!$1:$1048576,B6)</f>
        <v>5</v>
      </c>
      <c r="E6" s="6">
        <v>59</v>
      </c>
      <c r="F6" s="5" t="s">
        <v>46</v>
      </c>
      <c r="G6" s="6">
        <f>COUNTIF('Kõik aastad'!$1:$1048576,F6)</f>
        <v>9</v>
      </c>
      <c r="I6" s="6">
        <v>115</v>
      </c>
      <c r="J6" s="5" t="s">
        <v>139</v>
      </c>
      <c r="K6" s="6">
        <f>COUNTIF('Kõik aastad'!$1:$1048576,J6)</f>
        <v>1</v>
      </c>
    </row>
    <row r="7" spans="1:11" x14ac:dyDescent="0.2">
      <c r="A7" s="6">
        <v>4</v>
      </c>
      <c r="B7" s="4" t="s">
        <v>23</v>
      </c>
      <c r="C7" s="6">
        <f>COUNTIF('Kõik aastad'!$1:$1048576,B7)</f>
        <v>4</v>
      </c>
      <c r="E7" s="6">
        <v>60</v>
      </c>
      <c r="F7" s="29" t="s">
        <v>131</v>
      </c>
      <c r="G7" s="6">
        <f>COUNTIF('Kõik aastad'!$1:$1048576,F7)</f>
        <v>1</v>
      </c>
      <c r="I7" s="6">
        <v>116</v>
      </c>
      <c r="J7" s="5" t="s">
        <v>140</v>
      </c>
      <c r="K7" s="6">
        <f>COUNTIF('Kõik aastad'!$1:$1048576,J7)</f>
        <v>2</v>
      </c>
    </row>
    <row r="8" spans="1:11" x14ac:dyDescent="0.2">
      <c r="A8" s="6">
        <v>5</v>
      </c>
      <c r="B8" s="5" t="s">
        <v>126</v>
      </c>
      <c r="C8" s="6">
        <f>COUNTIF('Kõik aastad'!$1:$1048576,B8)</f>
        <v>1</v>
      </c>
      <c r="E8" s="6">
        <v>61</v>
      </c>
      <c r="F8" s="19" t="s">
        <v>105</v>
      </c>
      <c r="G8" s="6">
        <f>COUNTIF('Kõik aastad'!$1:$1048576,F8)</f>
        <v>2</v>
      </c>
      <c r="I8" s="6">
        <v>117</v>
      </c>
      <c r="J8" s="5" t="s">
        <v>73</v>
      </c>
      <c r="K8" s="6">
        <f>COUNTIF('Kõik aastad'!$1:$1048576,J8)</f>
        <v>4</v>
      </c>
    </row>
    <row r="9" spans="1:11" x14ac:dyDescent="0.2">
      <c r="A9" s="6">
        <v>6</v>
      </c>
      <c r="B9" s="5" t="s">
        <v>79</v>
      </c>
      <c r="C9" s="6">
        <f>COUNTIF('Kõik aastad'!$1:$1048576,B9)</f>
        <v>7</v>
      </c>
      <c r="E9" s="6">
        <v>62</v>
      </c>
      <c r="F9" s="5" t="s">
        <v>43</v>
      </c>
      <c r="G9" s="6">
        <f>COUNTIF('Kõik aastad'!$1:$1048576,F9)</f>
        <v>18</v>
      </c>
      <c r="I9" s="6">
        <v>118</v>
      </c>
      <c r="J9" s="5" t="s">
        <v>64</v>
      </c>
      <c r="K9" s="6">
        <f>COUNTIF('Kõik aastad'!$1:$1048576,J9)</f>
        <v>1</v>
      </c>
    </row>
    <row r="10" spans="1:11" x14ac:dyDescent="0.2">
      <c r="A10" s="6">
        <v>7</v>
      </c>
      <c r="B10" s="5" t="s">
        <v>89</v>
      </c>
      <c r="C10" s="6">
        <f>COUNTIF('Kõik aastad'!$1:$1048576,B10)</f>
        <v>2</v>
      </c>
      <c r="E10" s="6">
        <v>63</v>
      </c>
      <c r="F10" s="5" t="s">
        <v>107</v>
      </c>
      <c r="G10" s="6">
        <f>COUNTIF('Kõik aastad'!$1:$1048576,F10)</f>
        <v>2</v>
      </c>
      <c r="I10" s="6">
        <v>119</v>
      </c>
      <c r="J10" s="4" t="s">
        <v>109</v>
      </c>
      <c r="K10" s="6">
        <f>COUNTIF('Kõik aastad'!$1:$1048576,J10)</f>
        <v>1</v>
      </c>
    </row>
    <row r="11" spans="1:11" x14ac:dyDescent="0.2">
      <c r="A11" s="6">
        <v>8</v>
      </c>
      <c r="B11" s="5" t="s">
        <v>36</v>
      </c>
      <c r="C11" s="6">
        <f>COUNTIF('Kõik aastad'!$1:$1048576,B11)</f>
        <v>9</v>
      </c>
      <c r="E11" s="6">
        <v>64</v>
      </c>
      <c r="F11" s="5" t="s">
        <v>181</v>
      </c>
      <c r="G11" s="6">
        <f>COUNTIF('Kõik aastad'!$1:$1048576,F11)</f>
        <v>1</v>
      </c>
      <c r="I11" s="6">
        <v>120</v>
      </c>
      <c r="J11" s="5" t="s">
        <v>141</v>
      </c>
      <c r="K11" s="6">
        <f>COUNTIF('Kõik aastad'!$1:$1048576,J11)</f>
        <v>1</v>
      </c>
    </row>
    <row r="12" spans="1:11" x14ac:dyDescent="0.2">
      <c r="A12" s="6">
        <v>9</v>
      </c>
      <c r="B12" s="5" t="s">
        <v>14</v>
      </c>
      <c r="C12" s="6">
        <f>COUNTIF('Kõik aastad'!$1:$1048576,B12)</f>
        <v>6</v>
      </c>
      <c r="E12" s="6">
        <v>65</v>
      </c>
      <c r="F12" s="29" t="s">
        <v>132</v>
      </c>
      <c r="G12" s="6">
        <f>COUNTIF('Kõik aastad'!$1:$1048576,F12)</f>
        <v>1</v>
      </c>
      <c r="I12" s="6">
        <v>121</v>
      </c>
      <c r="J12" s="5" t="s">
        <v>70</v>
      </c>
      <c r="K12" s="6">
        <f>COUNTIF('Kõik aastad'!$1:$1048576,J12)</f>
        <v>1</v>
      </c>
    </row>
    <row r="13" spans="1:11" x14ac:dyDescent="0.2">
      <c r="A13" s="6">
        <v>10</v>
      </c>
      <c r="B13" s="5" t="s">
        <v>127</v>
      </c>
      <c r="C13" s="6">
        <f>COUNTIF('Kõik aastad'!$1:$1048576,B13)</f>
        <v>1</v>
      </c>
      <c r="E13" s="6">
        <v>66</v>
      </c>
      <c r="F13" s="5" t="s">
        <v>61</v>
      </c>
      <c r="G13" s="6">
        <f>COUNTIF('Kõik aastad'!$1:$1048576,F13)</f>
        <v>1</v>
      </c>
      <c r="I13" s="6">
        <v>122</v>
      </c>
      <c r="J13" s="5" t="s">
        <v>93</v>
      </c>
      <c r="K13" s="6">
        <f>COUNTIF('Kõik aastad'!$1:$1048576,J13)</f>
        <v>1</v>
      </c>
    </row>
    <row r="14" spans="1:11" x14ac:dyDescent="0.2">
      <c r="A14" s="6">
        <v>11</v>
      </c>
      <c r="B14" s="4" t="s">
        <v>25</v>
      </c>
      <c r="C14" s="6">
        <f>COUNTIF('Kõik aastad'!$1:$1048576,B14)</f>
        <v>4</v>
      </c>
      <c r="E14" s="6">
        <v>67</v>
      </c>
      <c r="F14" s="5" t="s">
        <v>30</v>
      </c>
      <c r="G14" s="6">
        <f>COUNTIF('Kõik aastad'!$1:$1048576,F14)</f>
        <v>2</v>
      </c>
      <c r="I14" s="6">
        <v>123</v>
      </c>
      <c r="J14" s="5" t="s">
        <v>31</v>
      </c>
      <c r="K14" s="6">
        <f>COUNTIF('Kõik aastad'!$1:$1048576,J14)</f>
        <v>3</v>
      </c>
    </row>
    <row r="15" spans="1:11" x14ac:dyDescent="0.2">
      <c r="A15" s="6">
        <v>12</v>
      </c>
      <c r="B15" s="19" t="s">
        <v>84</v>
      </c>
      <c r="C15" s="6">
        <f>COUNTIF('Kõik aastad'!$1:$1048576,B15)</f>
        <v>3</v>
      </c>
      <c r="E15" s="6">
        <v>68</v>
      </c>
      <c r="F15" s="4" t="s">
        <v>114</v>
      </c>
      <c r="G15" s="6">
        <f>COUNTIF('Kõik aastad'!$1:$1048576,F15)</f>
        <v>1</v>
      </c>
      <c r="I15" s="6">
        <v>124</v>
      </c>
      <c r="J15" s="4" t="s">
        <v>112</v>
      </c>
      <c r="K15" s="6">
        <f>COUNTIF('Kõik aastad'!$1:$1048576,J15)</f>
        <v>1</v>
      </c>
    </row>
    <row r="16" spans="1:11" x14ac:dyDescent="0.2">
      <c r="A16" s="6">
        <v>13</v>
      </c>
      <c r="B16" s="5" t="s">
        <v>104</v>
      </c>
      <c r="C16" s="6">
        <f>COUNTIF('Kõik aastad'!$1:$1048576,B16)</f>
        <v>1</v>
      </c>
      <c r="E16" s="6">
        <v>69</v>
      </c>
      <c r="F16" s="5" t="s">
        <v>7</v>
      </c>
      <c r="G16" s="6">
        <f>COUNTIF('Kõik aastad'!$1:$1048576,F16)</f>
        <v>7</v>
      </c>
      <c r="I16" s="6">
        <v>125</v>
      </c>
      <c r="J16" s="4" t="s">
        <v>37</v>
      </c>
      <c r="K16" s="6">
        <f>COUNTIF('Kõik aastad'!$1:$1048576,J16)</f>
        <v>9</v>
      </c>
    </row>
    <row r="17" spans="1:11" x14ac:dyDescent="0.2">
      <c r="A17" s="6">
        <v>14</v>
      </c>
      <c r="B17" s="5" t="s">
        <v>90</v>
      </c>
      <c r="C17" s="6">
        <f>COUNTIF('Kõik aastad'!$1:$1048576,B17)</f>
        <v>5</v>
      </c>
      <c r="E17" s="6">
        <v>70</v>
      </c>
      <c r="F17" s="5" t="s">
        <v>18</v>
      </c>
      <c r="G17" s="6">
        <f>COUNTIF('Kõik aastad'!$1:$1048576,F17)</f>
        <v>14</v>
      </c>
      <c r="I17" s="6">
        <v>126</v>
      </c>
      <c r="J17" s="5" t="s">
        <v>142</v>
      </c>
      <c r="K17" s="6">
        <f>COUNTIF('Kõik aastad'!$1:$1048576,J17)</f>
        <v>1</v>
      </c>
    </row>
    <row r="18" spans="1:11" x14ac:dyDescent="0.2">
      <c r="A18" s="6">
        <v>15</v>
      </c>
      <c r="B18" s="5" t="s">
        <v>119</v>
      </c>
      <c r="C18" s="6">
        <f>COUNTIF('Kõik aastad'!$1:$1048576,B18)</f>
        <v>1</v>
      </c>
      <c r="E18" s="6">
        <v>71</v>
      </c>
      <c r="F18" s="19" t="s">
        <v>118</v>
      </c>
      <c r="G18" s="6">
        <f>COUNTIF('Kõik aastad'!$1:$1048576,F18)</f>
        <v>1</v>
      </c>
      <c r="I18" s="6">
        <v>127</v>
      </c>
      <c r="J18" s="5" t="s">
        <v>143</v>
      </c>
      <c r="K18" s="6">
        <f>COUNTIF('Kõik aastad'!$1:$1048576,J18)</f>
        <v>1</v>
      </c>
    </row>
    <row r="19" spans="1:11" x14ac:dyDescent="0.2">
      <c r="A19" s="6">
        <v>16</v>
      </c>
      <c r="B19" s="5" t="s">
        <v>95</v>
      </c>
      <c r="C19" s="6">
        <f>COUNTIF('Kõik aastad'!$1:$1048576,B19)</f>
        <v>3</v>
      </c>
      <c r="E19" s="6">
        <v>72</v>
      </c>
      <c r="F19" s="19" t="s">
        <v>184</v>
      </c>
      <c r="G19" s="6">
        <f>COUNTIF('Kõik aastad'!$1:$1048576,F19)</f>
        <v>4</v>
      </c>
      <c r="I19" s="6">
        <v>128</v>
      </c>
      <c r="J19" s="5" t="s">
        <v>77</v>
      </c>
      <c r="K19" s="6">
        <f>COUNTIF('Kõik aastad'!$1:$1048576,J19)</f>
        <v>1</v>
      </c>
    </row>
    <row r="20" spans="1:11" x14ac:dyDescent="0.2">
      <c r="A20" s="6">
        <v>17</v>
      </c>
      <c r="B20" s="5" t="s">
        <v>55</v>
      </c>
      <c r="C20" s="6">
        <f>COUNTIF('Kõik aastad'!$1:$1048576,B20)</f>
        <v>2</v>
      </c>
      <c r="E20" s="6">
        <v>73</v>
      </c>
      <c r="F20" s="5" t="s">
        <v>190</v>
      </c>
      <c r="G20" s="6">
        <f>COUNTIF('Kõik aastad'!$1:$1048576,F20)</f>
        <v>1</v>
      </c>
      <c r="I20" s="6">
        <v>129</v>
      </c>
      <c r="J20" s="5" t="s">
        <v>194</v>
      </c>
      <c r="K20" s="6">
        <f>COUNTIF('Kõik aastad'!$1:$1048576,J20)</f>
        <v>1</v>
      </c>
    </row>
    <row r="21" spans="1:11" x14ac:dyDescent="0.2">
      <c r="A21" s="6">
        <v>18</v>
      </c>
      <c r="B21" s="5" t="s">
        <v>52</v>
      </c>
      <c r="C21" s="6">
        <f>COUNTIF('Kõik aastad'!$1:$1048576,B21)</f>
        <v>1</v>
      </c>
      <c r="E21" s="6">
        <v>74</v>
      </c>
      <c r="F21" s="5" t="s">
        <v>32</v>
      </c>
      <c r="G21" s="6">
        <f>COUNTIF('Kõik aastad'!$1:$1048576,F21)</f>
        <v>1</v>
      </c>
      <c r="I21" s="6">
        <v>130</v>
      </c>
      <c r="J21" s="19" t="s">
        <v>59</v>
      </c>
      <c r="K21" s="6">
        <f>COUNTIF('Kõik aastad'!$1:$1048576,J21)</f>
        <v>3</v>
      </c>
    </row>
    <row r="22" spans="1:11" x14ac:dyDescent="0.2">
      <c r="A22" s="6">
        <v>19</v>
      </c>
      <c r="B22" s="19" t="s">
        <v>120</v>
      </c>
      <c r="C22" s="6">
        <f>COUNTIF('Kõik aastad'!$1:$1048576,B22)</f>
        <v>1</v>
      </c>
      <c r="E22" s="6">
        <v>75</v>
      </c>
      <c r="F22" s="29" t="s">
        <v>133</v>
      </c>
      <c r="G22" s="6">
        <f>COUNTIF('Kõik aastad'!$1:$1048576,F22)</f>
        <v>1</v>
      </c>
      <c r="I22" s="6">
        <v>131</v>
      </c>
      <c r="J22" s="5" t="s">
        <v>108</v>
      </c>
      <c r="K22" s="6">
        <f>COUNTIF('Kõik aastad'!$1:$1048576,J22)</f>
        <v>1</v>
      </c>
    </row>
    <row r="23" spans="1:11" x14ac:dyDescent="0.2">
      <c r="A23" s="6">
        <v>20</v>
      </c>
      <c r="B23" s="4" t="s">
        <v>56</v>
      </c>
      <c r="C23" s="6">
        <f>COUNTIF('Kõik aastad'!$1:$1048576,B23)</f>
        <v>5</v>
      </c>
      <c r="E23" s="6">
        <v>76</v>
      </c>
      <c r="F23" s="29" t="s">
        <v>179</v>
      </c>
      <c r="G23" s="6">
        <f>COUNTIF('Kõik aastad'!$1:$1048576,F23)</f>
        <v>1</v>
      </c>
      <c r="I23" s="6">
        <v>132</v>
      </c>
      <c r="J23" s="19" t="s">
        <v>26</v>
      </c>
      <c r="K23" s="6">
        <f>COUNTIF('Kõik aastad'!$1:$1048576,J23)</f>
        <v>8</v>
      </c>
    </row>
    <row r="24" spans="1:11" x14ac:dyDescent="0.2">
      <c r="A24" s="6">
        <v>21</v>
      </c>
      <c r="B24" s="4" t="s">
        <v>195</v>
      </c>
      <c r="C24" s="6">
        <f>COUNTIF('Kõik aastad'!$1:$1048576,B24)</f>
        <v>1</v>
      </c>
      <c r="E24" s="6">
        <v>77</v>
      </c>
      <c r="F24" s="5" t="s">
        <v>58</v>
      </c>
      <c r="G24" s="6">
        <f>COUNTIF('Kõik aastad'!$1:$1048576,F24)</f>
        <v>2</v>
      </c>
      <c r="I24" s="6">
        <v>133</v>
      </c>
      <c r="J24" s="5" t="s">
        <v>49</v>
      </c>
      <c r="K24" s="6">
        <f>COUNTIF('Kõik aastad'!$1:$1048576,J24)</f>
        <v>4</v>
      </c>
    </row>
    <row r="25" spans="1:11" x14ac:dyDescent="0.2">
      <c r="A25" s="6">
        <v>22</v>
      </c>
      <c r="B25" s="5" t="s">
        <v>155</v>
      </c>
      <c r="C25" s="6">
        <f>COUNTIF('Kõik aastad'!$1:$1048576,B25)</f>
        <v>1</v>
      </c>
      <c r="E25" s="6">
        <v>78</v>
      </c>
      <c r="F25" s="19" t="s">
        <v>134</v>
      </c>
      <c r="G25" s="6">
        <f>COUNTIF('Kõik aastad'!$1:$1048576,F25)</f>
        <v>1</v>
      </c>
      <c r="I25" s="6">
        <v>134</v>
      </c>
      <c r="J25" s="19" t="s">
        <v>65</v>
      </c>
      <c r="K25" s="6">
        <f>COUNTIF('Kõik aastad'!$1:$1048576,J25)</f>
        <v>3</v>
      </c>
    </row>
    <row r="26" spans="1:11" x14ac:dyDescent="0.2">
      <c r="A26" s="6">
        <v>23</v>
      </c>
      <c r="B26" s="5" t="s">
        <v>125</v>
      </c>
      <c r="C26" s="6">
        <f>COUNTIF('Kõik aastad'!$1:$1048576,B26)</f>
        <v>1</v>
      </c>
      <c r="E26" s="6">
        <v>79</v>
      </c>
      <c r="F26" s="29" t="s">
        <v>189</v>
      </c>
      <c r="G26" s="6">
        <f>COUNTIF('Kõik aastad'!$1:$1048576,F26)</f>
        <v>2</v>
      </c>
      <c r="I26" s="6">
        <v>135</v>
      </c>
      <c r="J26" s="5" t="s">
        <v>144</v>
      </c>
      <c r="K26" s="6">
        <f>COUNTIF('Kõik aastad'!$1:$1048576,J26)</f>
        <v>1</v>
      </c>
    </row>
    <row r="27" spans="1:11" x14ac:dyDescent="0.2">
      <c r="A27" s="6">
        <v>24</v>
      </c>
      <c r="B27" s="5" t="s">
        <v>85</v>
      </c>
      <c r="C27" s="6">
        <f>COUNTIF('Kõik aastad'!$1:$1048576,B27)</f>
        <v>4</v>
      </c>
      <c r="E27" s="6">
        <v>80</v>
      </c>
      <c r="F27" s="5" t="s">
        <v>88</v>
      </c>
      <c r="G27" s="6">
        <f>COUNTIF('Kõik aastad'!$1:$1048576,F27)</f>
        <v>2</v>
      </c>
      <c r="I27" s="6">
        <v>136</v>
      </c>
      <c r="J27" s="5" t="s">
        <v>123</v>
      </c>
      <c r="K27" s="6">
        <f>COUNTIF('Kõik aastad'!$1:$1048576,J27)</f>
        <v>1</v>
      </c>
    </row>
    <row r="28" spans="1:11" x14ac:dyDescent="0.2">
      <c r="A28" s="6">
        <v>25</v>
      </c>
      <c r="B28" s="4" t="s">
        <v>106</v>
      </c>
      <c r="C28" s="6">
        <f>COUNTIF('Kõik aastad'!$1:$1048576,B28)</f>
        <v>3</v>
      </c>
      <c r="E28" s="6">
        <v>81</v>
      </c>
      <c r="F28" s="4" t="s">
        <v>110</v>
      </c>
      <c r="G28" s="6">
        <f>COUNTIF('Kõik aastad'!$1:$1048576,F28)</f>
        <v>1</v>
      </c>
      <c r="I28" s="6">
        <v>137</v>
      </c>
      <c r="J28" s="4" t="s">
        <v>115</v>
      </c>
      <c r="K28" s="6">
        <f>COUNTIF('Kõik aastad'!$1:$1048576,J28)</f>
        <v>1</v>
      </c>
    </row>
    <row r="29" spans="1:11" x14ac:dyDescent="0.2">
      <c r="A29" s="6">
        <v>26</v>
      </c>
      <c r="B29" s="5" t="s">
        <v>6</v>
      </c>
      <c r="C29" s="6">
        <f>COUNTIF('Kõik aastad'!$1:$1048576,B29)</f>
        <v>4</v>
      </c>
      <c r="E29" s="6">
        <v>82</v>
      </c>
      <c r="F29" s="5" t="s">
        <v>21</v>
      </c>
      <c r="G29" s="6">
        <f>COUNTIF('Kõik aastad'!$1:$1048576,F29)</f>
        <v>12</v>
      </c>
      <c r="I29" s="6">
        <v>138</v>
      </c>
      <c r="J29" s="5" t="s">
        <v>71</v>
      </c>
      <c r="K29" s="6">
        <f>COUNTIF('Kõik aastad'!$1:$1048576,J29)</f>
        <v>2</v>
      </c>
    </row>
    <row r="30" spans="1:11" x14ac:dyDescent="0.2">
      <c r="A30" s="6">
        <v>27</v>
      </c>
      <c r="B30" s="4" t="s">
        <v>8</v>
      </c>
      <c r="C30" s="6">
        <f>COUNTIF('Kõik aastad'!$1:$1048576,B30)</f>
        <v>20</v>
      </c>
      <c r="E30" s="6">
        <v>83</v>
      </c>
      <c r="F30" s="5" t="s">
        <v>53</v>
      </c>
      <c r="G30" s="6">
        <f>COUNTIF('Kõik aastad'!$1:$1048576,F30)</f>
        <v>1</v>
      </c>
      <c r="I30" s="6">
        <v>139</v>
      </c>
      <c r="J30" s="4" t="s">
        <v>13</v>
      </c>
      <c r="K30" s="6">
        <f>COUNTIF('Kõik aastad'!$1:$1048576,J30)</f>
        <v>6</v>
      </c>
    </row>
    <row r="31" spans="1:11" x14ac:dyDescent="0.2">
      <c r="A31" s="6">
        <v>28</v>
      </c>
      <c r="B31" s="5" t="s">
        <v>80</v>
      </c>
      <c r="C31" s="6">
        <f>COUNTIF('Kõik aastad'!$1:$1048576,B31)</f>
        <v>5</v>
      </c>
      <c r="E31" s="6">
        <v>84</v>
      </c>
      <c r="F31" s="19" t="s">
        <v>156</v>
      </c>
      <c r="G31" s="6">
        <f>COUNTIF('Kõik aastad'!$1:$1048576,F31)</f>
        <v>1</v>
      </c>
      <c r="I31" s="6">
        <v>140</v>
      </c>
      <c r="J31" s="5" t="s">
        <v>75</v>
      </c>
      <c r="K31" s="6">
        <f>COUNTIF('Kõik aastad'!$1:$1048576,J31)</f>
        <v>4</v>
      </c>
    </row>
    <row r="32" spans="1:11" x14ac:dyDescent="0.2">
      <c r="A32" s="6">
        <v>29</v>
      </c>
      <c r="B32" s="5" t="s">
        <v>185</v>
      </c>
      <c r="C32" s="6">
        <f>COUNTIF('Kõik aastad'!$1:$1048576,B32)</f>
        <v>1</v>
      </c>
      <c r="E32" s="6">
        <v>85</v>
      </c>
      <c r="F32" s="19" t="s">
        <v>180</v>
      </c>
      <c r="G32" s="6">
        <f>COUNTIF('Kõik aastad'!$1:$1048576,F32)</f>
        <v>2</v>
      </c>
      <c r="I32" s="6">
        <v>141</v>
      </c>
      <c r="J32" s="5" t="s">
        <v>42</v>
      </c>
      <c r="K32" s="6">
        <f>COUNTIF('Kõik aastad'!$1:$1048576,J32)</f>
        <v>4</v>
      </c>
    </row>
    <row r="33" spans="1:11" x14ac:dyDescent="0.2">
      <c r="A33" s="6">
        <v>30</v>
      </c>
      <c r="B33" s="4" t="s">
        <v>147</v>
      </c>
      <c r="C33" s="6">
        <f>COUNTIF('Kõik aastad'!$1:$1048576,B33)</f>
        <v>5</v>
      </c>
      <c r="E33" s="6">
        <v>86</v>
      </c>
      <c r="F33" s="19" t="s">
        <v>135</v>
      </c>
      <c r="G33" s="6">
        <f>COUNTIF('Kõik aastad'!$1:$1048576,F33)</f>
        <v>1</v>
      </c>
      <c r="I33" s="6">
        <v>142</v>
      </c>
      <c r="J33" s="19" t="s">
        <v>145</v>
      </c>
      <c r="K33" s="6">
        <f>COUNTIF('Kõik aastad'!$1:$1048576,J33)</f>
        <v>1</v>
      </c>
    </row>
    <row r="34" spans="1:11" x14ac:dyDescent="0.2">
      <c r="A34" s="6">
        <v>31</v>
      </c>
      <c r="B34" s="5" t="s">
        <v>10</v>
      </c>
      <c r="C34" s="6">
        <f>COUNTIF('Kõik aastad'!$1:$1048576,B34)</f>
        <v>12</v>
      </c>
      <c r="E34" s="6">
        <v>87</v>
      </c>
      <c r="F34" s="5" t="s">
        <v>12</v>
      </c>
      <c r="G34" s="6">
        <f>COUNTIF('Kõik aastad'!$1:$1048576,F34)</f>
        <v>8</v>
      </c>
      <c r="I34" s="6">
        <v>143</v>
      </c>
      <c r="J34" s="19" t="s">
        <v>74</v>
      </c>
      <c r="K34" s="6">
        <f>COUNTIF('Kõik aastad'!$1:$1048576,J34)</f>
        <v>1</v>
      </c>
    </row>
    <row r="35" spans="1:11" x14ac:dyDescent="0.2">
      <c r="A35" s="6">
        <v>32</v>
      </c>
      <c r="B35" s="5" t="s">
        <v>50</v>
      </c>
      <c r="C35" s="6">
        <f>COUNTIF('Kõik aastad'!$1:$1048576,B35)</f>
        <v>2</v>
      </c>
      <c r="E35" s="6">
        <v>88</v>
      </c>
      <c r="F35" s="5" t="s">
        <v>122</v>
      </c>
      <c r="G35" s="6">
        <f>COUNTIF('Kõik aastad'!$1:$1048576,F35)</f>
        <v>1</v>
      </c>
      <c r="I35" s="6">
        <v>144</v>
      </c>
      <c r="J35" s="5" t="s">
        <v>48</v>
      </c>
      <c r="K35" s="6">
        <f>COUNTIF('Kõik aastad'!$1:$1048576,J35)</f>
        <v>1</v>
      </c>
    </row>
    <row r="36" spans="1:11" x14ac:dyDescent="0.2">
      <c r="A36" s="6">
        <v>33</v>
      </c>
      <c r="B36" s="19" t="s">
        <v>54</v>
      </c>
      <c r="C36" s="6">
        <f>COUNTIF('Kõik aastad'!$1:$1048576,B36)</f>
        <v>2</v>
      </c>
      <c r="E36" s="6">
        <v>89</v>
      </c>
      <c r="F36" s="5" t="s">
        <v>67</v>
      </c>
      <c r="G36" s="6">
        <f>COUNTIF('Kõik aastad'!$1:$1048576,F36)</f>
        <v>1</v>
      </c>
      <c r="I36" s="6">
        <v>145</v>
      </c>
      <c r="J36" s="5" t="s">
        <v>158</v>
      </c>
      <c r="K36" s="6">
        <f>COUNTIF('Kõik aastad'!$1:$1048576,J36)</f>
        <v>1</v>
      </c>
    </row>
    <row r="37" spans="1:11" x14ac:dyDescent="0.2">
      <c r="A37" s="6">
        <v>34</v>
      </c>
      <c r="B37" s="5" t="s">
        <v>20</v>
      </c>
      <c r="C37" s="6">
        <f>COUNTIF('Kõik aastad'!$1:$1048576,B37)</f>
        <v>10</v>
      </c>
      <c r="E37" s="6">
        <v>90</v>
      </c>
      <c r="F37" s="5" t="s">
        <v>148</v>
      </c>
      <c r="G37" s="6">
        <f>COUNTIF('Kõik aastad'!$1:$1048576,F37)</f>
        <v>1</v>
      </c>
      <c r="I37" s="6">
        <v>146</v>
      </c>
      <c r="J37" s="5" t="s">
        <v>72</v>
      </c>
      <c r="K37" s="6">
        <f>COUNTIF('Kõik aastad'!$1:$1048576,J37)</f>
        <v>2</v>
      </c>
    </row>
    <row r="38" spans="1:11" x14ac:dyDescent="0.2">
      <c r="A38" s="6">
        <v>35</v>
      </c>
      <c r="B38" s="5" t="s">
        <v>91</v>
      </c>
      <c r="C38" s="6">
        <f>COUNTIF('Kõik aastad'!$1:$1048576,B38)</f>
        <v>1</v>
      </c>
      <c r="E38" s="6">
        <v>91</v>
      </c>
      <c r="F38" s="5" t="s">
        <v>60</v>
      </c>
      <c r="G38" s="6">
        <f>COUNTIF('Kõik aastad'!$1:$1048576,F38)</f>
        <v>1</v>
      </c>
      <c r="I38" s="6">
        <v>147</v>
      </c>
      <c r="J38" s="5" t="s">
        <v>103</v>
      </c>
      <c r="K38" s="6">
        <f>COUNTIF('Kõik aastad'!$1:$1048576,J38)</f>
        <v>4</v>
      </c>
    </row>
    <row r="39" spans="1:11" x14ac:dyDescent="0.2">
      <c r="A39" s="6">
        <v>36</v>
      </c>
      <c r="B39" s="5" t="s">
        <v>57</v>
      </c>
      <c r="C39" s="6">
        <f>COUNTIF('Kõik aastad'!$1:$1048576,B39)</f>
        <v>1</v>
      </c>
      <c r="E39" s="6">
        <v>92</v>
      </c>
      <c r="F39" s="19" t="s">
        <v>34</v>
      </c>
      <c r="G39" s="6">
        <f>COUNTIF('Kõik aastad'!$1:$1048576,F39)</f>
        <v>1</v>
      </c>
      <c r="I39" s="6">
        <v>148</v>
      </c>
      <c r="J39" s="5" t="s">
        <v>117</v>
      </c>
      <c r="K39" s="6">
        <f>COUNTIF('Kõik aastad'!$1:$1048576,J39)</f>
        <v>1</v>
      </c>
    </row>
    <row r="40" spans="1:11" x14ac:dyDescent="0.2">
      <c r="A40" s="6">
        <v>37</v>
      </c>
      <c r="B40" s="19" t="s">
        <v>62</v>
      </c>
      <c r="C40" s="6">
        <f>COUNTIF('Kõik aastad'!$1:$1048576,B40)</f>
        <v>1</v>
      </c>
      <c r="E40" s="6">
        <v>93</v>
      </c>
      <c r="F40" s="5" t="s">
        <v>136</v>
      </c>
      <c r="G40" s="6">
        <f>COUNTIF('Kõik aastad'!$1:$1048576,F40)</f>
        <v>1</v>
      </c>
      <c r="I40" s="6">
        <v>149</v>
      </c>
      <c r="J40" s="5" t="s">
        <v>94</v>
      </c>
      <c r="K40" s="6">
        <f>COUNTIF('Kõik aastad'!$1:$1048576,J40)</f>
        <v>3</v>
      </c>
    </row>
    <row r="41" spans="1:11" x14ac:dyDescent="0.2">
      <c r="A41" s="6">
        <v>38</v>
      </c>
      <c r="B41" s="5" t="s">
        <v>24</v>
      </c>
      <c r="C41" s="6">
        <f>COUNTIF('Kõik aastad'!$1:$1048576,B41)</f>
        <v>2</v>
      </c>
      <c r="E41" s="6">
        <v>94</v>
      </c>
      <c r="F41" s="5" t="s">
        <v>82</v>
      </c>
      <c r="G41" s="6">
        <f>COUNTIF('Kõik aastad'!$1:$1048576,F41)</f>
        <v>3</v>
      </c>
      <c r="I41" s="6">
        <v>150</v>
      </c>
      <c r="J41" s="5" t="s">
        <v>38</v>
      </c>
      <c r="K41" s="6">
        <f>COUNTIF('Kõik aastad'!$1:$1048576,J41)</f>
        <v>5</v>
      </c>
    </row>
    <row r="42" spans="1:11" x14ac:dyDescent="0.2">
      <c r="A42" s="6">
        <v>39</v>
      </c>
      <c r="B42" s="5" t="s">
        <v>47</v>
      </c>
      <c r="C42" s="6">
        <f>COUNTIF('Kõik aastad'!$1:$1048576,B42)</f>
        <v>1</v>
      </c>
      <c r="E42" s="6">
        <v>95</v>
      </c>
      <c r="F42" s="5" t="s">
        <v>137</v>
      </c>
      <c r="G42" s="6">
        <f>COUNTIF('Kõik aastad'!$1:$1048576,F42)</f>
        <v>1</v>
      </c>
      <c r="I42" s="6">
        <v>151</v>
      </c>
      <c r="J42" s="5" t="s">
        <v>11</v>
      </c>
      <c r="K42" s="6">
        <f>COUNTIF('Kõik aastad'!$1:$1048576,J42)</f>
        <v>11</v>
      </c>
    </row>
    <row r="43" spans="1:11" x14ac:dyDescent="0.2">
      <c r="A43" s="6">
        <v>40</v>
      </c>
      <c r="B43" s="5" t="s">
        <v>187</v>
      </c>
      <c r="C43" s="6">
        <f>COUNTIF('Kõik aastad'!$1:$1048576,B43)</f>
        <v>6</v>
      </c>
      <c r="E43" s="6">
        <v>96</v>
      </c>
      <c r="F43" s="5" t="s">
        <v>66</v>
      </c>
      <c r="G43" s="6">
        <f>COUNTIF('Kõik aastad'!$1:$1048576,F43)</f>
        <v>1</v>
      </c>
      <c r="I43" s="6">
        <v>152</v>
      </c>
      <c r="J43" s="5" t="s">
        <v>63</v>
      </c>
      <c r="K43" s="6">
        <f>COUNTIF('Kõik aastad'!$1:$1048576,J43)</f>
        <v>1</v>
      </c>
    </row>
    <row r="44" spans="1:11" x14ac:dyDescent="0.2">
      <c r="A44" s="6">
        <v>41</v>
      </c>
      <c r="B44" s="5" t="s">
        <v>182</v>
      </c>
      <c r="C44" s="6">
        <f>COUNTIF('Kõik aastad'!$1:$1048576,B44)</f>
        <v>1</v>
      </c>
      <c r="E44" s="6">
        <v>97</v>
      </c>
      <c r="F44" s="5" t="s">
        <v>78</v>
      </c>
      <c r="G44" s="6">
        <f>COUNTIF('Kõik aastad'!$1:$1048576,F44)</f>
        <v>1</v>
      </c>
      <c r="I44" s="6">
        <v>153</v>
      </c>
      <c r="J44" s="5" t="s">
        <v>39</v>
      </c>
      <c r="K44" s="6">
        <f>COUNTIF('Kõik aastad'!$1:$1048576,J44)</f>
        <v>7</v>
      </c>
    </row>
    <row r="45" spans="1:11" x14ac:dyDescent="0.2">
      <c r="A45" s="6">
        <v>42</v>
      </c>
      <c r="B45" s="5" t="s">
        <v>192</v>
      </c>
      <c r="C45" s="6">
        <f>COUNTIF('Kõik aastad'!$1:$1048576,B45)</f>
        <v>1</v>
      </c>
      <c r="E45" s="6">
        <v>98</v>
      </c>
      <c r="F45" s="5" t="s">
        <v>124</v>
      </c>
      <c r="G45" s="6">
        <f>COUNTIF('Kõik aastad'!$1:$1048576,F45)</f>
        <v>1</v>
      </c>
      <c r="I45" s="6">
        <v>154</v>
      </c>
      <c r="J45" s="5" t="s">
        <v>100</v>
      </c>
      <c r="K45" s="6">
        <f>COUNTIF('Kõik aastad'!$1:$1048576,J45)</f>
        <v>7</v>
      </c>
    </row>
    <row r="46" spans="1:11" x14ac:dyDescent="0.2">
      <c r="A46" s="6">
        <v>43</v>
      </c>
      <c r="B46" s="5" t="s">
        <v>9</v>
      </c>
      <c r="C46" s="6">
        <f>COUNTIF('Kõik aastad'!$1:$1048576,B46)</f>
        <v>9</v>
      </c>
      <c r="E46" s="6">
        <v>99</v>
      </c>
      <c r="F46" s="5" t="s">
        <v>15</v>
      </c>
      <c r="G46" s="6">
        <f>COUNTIF('Kõik aastad'!$1:$1048576,F46)</f>
        <v>6</v>
      </c>
      <c r="I46" s="6">
        <v>155</v>
      </c>
      <c r="J46" s="5" t="s">
        <v>5</v>
      </c>
      <c r="K46" s="6">
        <f>COUNTIF('Kõik aastad'!$1:$1048576,J46)</f>
        <v>4</v>
      </c>
    </row>
    <row r="47" spans="1:11" x14ac:dyDescent="0.2">
      <c r="A47" s="6">
        <v>44</v>
      </c>
      <c r="B47" s="5" t="s">
        <v>16</v>
      </c>
      <c r="C47" s="6">
        <f>COUNTIF('Kõik aastad'!$1:$1048576,B47)</f>
        <v>5</v>
      </c>
      <c r="E47" s="6">
        <v>100</v>
      </c>
      <c r="F47" s="4" t="s">
        <v>33</v>
      </c>
      <c r="G47" s="6">
        <f>COUNTIF('Kõik aastad'!$1:$1048576,F47)</f>
        <v>18</v>
      </c>
      <c r="I47" s="6">
        <v>156</v>
      </c>
      <c r="J47" s="5" t="s">
        <v>186</v>
      </c>
      <c r="K47" s="6">
        <f>COUNTIF('Kõik aastad'!$1:$1048576,J47)</f>
        <v>2</v>
      </c>
    </row>
    <row r="48" spans="1:11" x14ac:dyDescent="0.2">
      <c r="A48" s="6">
        <v>45</v>
      </c>
      <c r="B48" s="4" t="s">
        <v>83</v>
      </c>
      <c r="C48" s="6">
        <f>COUNTIF('Kõik aastad'!$1:$1048576,B48)</f>
        <v>7</v>
      </c>
      <c r="E48" s="6">
        <v>101</v>
      </c>
      <c r="F48" s="5" t="s">
        <v>113</v>
      </c>
      <c r="G48" s="6">
        <f>COUNTIF('Kõik aastad'!$1:$1048576,F48)</f>
        <v>3</v>
      </c>
      <c r="I48" s="6">
        <v>157</v>
      </c>
      <c r="J48" s="19" t="s">
        <v>28</v>
      </c>
      <c r="K48" s="6">
        <f>COUNTIF('Kõik aastad'!$1:$1048576,J48)</f>
        <v>1</v>
      </c>
    </row>
    <row r="49" spans="1:11" x14ac:dyDescent="0.2">
      <c r="A49" s="6">
        <v>46</v>
      </c>
      <c r="B49" s="19" t="s">
        <v>99</v>
      </c>
      <c r="C49" s="6">
        <f>COUNTIF('Kõik aastad'!$1:$1048576,B49)</f>
        <v>0</v>
      </c>
      <c r="E49" s="6">
        <v>102</v>
      </c>
      <c r="F49" s="5" t="s">
        <v>76</v>
      </c>
      <c r="G49" s="6">
        <f>COUNTIF('Kõik aastad'!$1:$1048576,F49)</f>
        <v>1</v>
      </c>
      <c r="I49" s="6">
        <v>158</v>
      </c>
      <c r="J49" s="5" t="s">
        <v>96</v>
      </c>
      <c r="K49" s="6">
        <f>COUNTIF('Kõik aastad'!$1:$1048576,J49)</f>
        <v>2</v>
      </c>
    </row>
    <row r="50" spans="1:11" x14ac:dyDescent="0.2">
      <c r="A50" s="6">
        <v>47</v>
      </c>
      <c r="B50" s="29" t="s">
        <v>128</v>
      </c>
      <c r="C50" s="6">
        <f>COUNTIF('Kõik aastad'!$1:$1048576,B50)</f>
        <v>1</v>
      </c>
      <c r="E50" s="6">
        <v>103</v>
      </c>
      <c r="F50" s="19" t="s">
        <v>116</v>
      </c>
      <c r="G50" s="6">
        <f>COUNTIF('Kõik aastad'!$1:$1048576,F50)</f>
        <v>2</v>
      </c>
      <c r="I50" s="6">
        <v>159</v>
      </c>
      <c r="J50" s="5" t="s">
        <v>45</v>
      </c>
      <c r="K50" s="6">
        <f>COUNTIF('Kõik aastad'!$1:$1048576,J50)</f>
        <v>2</v>
      </c>
    </row>
    <row r="51" spans="1:11" x14ac:dyDescent="0.2">
      <c r="A51" s="6">
        <v>48</v>
      </c>
      <c r="B51" s="5" t="s">
        <v>19</v>
      </c>
      <c r="C51" s="6">
        <f>COUNTIF('Kõik aastad'!$1:$1048576,B51)</f>
        <v>11</v>
      </c>
      <c r="E51" s="6">
        <v>104</v>
      </c>
      <c r="F51" s="5" t="s">
        <v>111</v>
      </c>
      <c r="G51" s="6">
        <f>COUNTIF('Kõik aastad'!$1:$1048576,F51)</f>
        <v>1</v>
      </c>
      <c r="I51" s="6">
        <v>160</v>
      </c>
      <c r="J51" s="5" t="s">
        <v>177</v>
      </c>
      <c r="K51" s="6">
        <f>COUNTIF('Kõik aastad'!$1:$1048576,J51)</f>
        <v>2</v>
      </c>
    </row>
    <row r="52" spans="1:11" x14ac:dyDescent="0.2">
      <c r="A52" s="6">
        <v>49</v>
      </c>
      <c r="B52" s="19" t="s">
        <v>129</v>
      </c>
      <c r="C52" s="6">
        <f>COUNTIF('Kõik aastad'!$1:$1048576,B52)</f>
        <v>1</v>
      </c>
      <c r="E52" s="6">
        <v>105</v>
      </c>
      <c r="F52" s="5" t="s">
        <v>44</v>
      </c>
      <c r="G52" s="6">
        <f>COUNTIF('Kõik aastad'!$1:$1048576,F52)</f>
        <v>1</v>
      </c>
      <c r="I52" s="6">
        <v>161</v>
      </c>
      <c r="J52" s="5" t="s">
        <v>157</v>
      </c>
      <c r="K52" s="6">
        <f>COUNTIF('Kõik aastad'!$1:$1048576,J52)</f>
        <v>1</v>
      </c>
    </row>
    <row r="53" spans="1:11" x14ac:dyDescent="0.2">
      <c r="A53" s="6">
        <v>50</v>
      </c>
      <c r="B53" s="5" t="s">
        <v>86</v>
      </c>
      <c r="C53" s="6">
        <f>COUNTIF('Kõik aastad'!$1:$1048576,B53)</f>
        <v>1</v>
      </c>
      <c r="E53" s="6">
        <v>106</v>
      </c>
      <c r="F53" s="5" t="s">
        <v>92</v>
      </c>
      <c r="G53" s="6">
        <f>COUNTIF('Kõik aastad'!$1:$1048576,F53)</f>
        <v>1</v>
      </c>
      <c r="I53" s="6">
        <v>162</v>
      </c>
      <c r="J53" s="5" t="s">
        <v>35</v>
      </c>
      <c r="K53" s="6">
        <f>COUNTIF('Kõik aastad'!$1:$1048576,J53)</f>
        <v>2</v>
      </c>
    </row>
    <row r="54" spans="1:11" x14ac:dyDescent="0.2">
      <c r="A54" s="6">
        <v>51</v>
      </c>
      <c r="B54" s="5" t="s">
        <v>81</v>
      </c>
      <c r="C54" s="6">
        <f>COUNTIF('Kõik aastad'!$1:$1048576,B54)</f>
        <v>2</v>
      </c>
      <c r="E54" s="6">
        <v>107</v>
      </c>
      <c r="F54" s="5" t="s">
        <v>138</v>
      </c>
      <c r="G54" s="6">
        <f>COUNTIF('Kõik aastad'!$1:$1048576,F54)</f>
        <v>1</v>
      </c>
      <c r="I54" s="6">
        <v>163</v>
      </c>
      <c r="J54" s="5" t="s">
        <v>121</v>
      </c>
      <c r="K54" s="6">
        <f>COUNTIF('Kõik aastad'!$1:$1048576,J54)</f>
        <v>1</v>
      </c>
    </row>
    <row r="55" spans="1:11" x14ac:dyDescent="0.2">
      <c r="A55" s="6">
        <v>52</v>
      </c>
      <c r="B55" s="5" t="s">
        <v>191</v>
      </c>
      <c r="C55" s="6">
        <f>COUNTIF('Kõik aastad'!$1:$1048576,B55)</f>
        <v>3</v>
      </c>
      <c r="E55" s="6">
        <v>108</v>
      </c>
      <c r="F55" s="5" t="s">
        <v>183</v>
      </c>
      <c r="G55" s="6">
        <f>COUNTIF('Kõik aastad'!$1:$1048576,F55)</f>
        <v>1</v>
      </c>
      <c r="I55" s="6">
        <v>164</v>
      </c>
      <c r="J55" s="5" t="s">
        <v>41</v>
      </c>
      <c r="K55" s="6">
        <f>COUNTIF('Kõik aastad'!$1:$1048576,J55)</f>
        <v>10</v>
      </c>
    </row>
    <row r="56" spans="1:11" x14ac:dyDescent="0.2">
      <c r="A56" s="6">
        <v>53</v>
      </c>
      <c r="B56" s="5" t="s">
        <v>87</v>
      </c>
      <c r="C56" s="6">
        <f>COUNTIF('Kõik aastad'!$1:$1048576,B56)</f>
        <v>10</v>
      </c>
      <c r="E56" s="6">
        <v>109</v>
      </c>
      <c r="F56" s="19" t="s">
        <v>205</v>
      </c>
      <c r="G56" s="6">
        <f>COUNTIF('Kõik aastad'!$1:$1048576,F56)</f>
        <v>1</v>
      </c>
      <c r="I56" s="6">
        <v>165</v>
      </c>
      <c r="J56" s="5" t="s">
        <v>178</v>
      </c>
      <c r="K56" s="6">
        <f>COUNTIF('Kõik aastad'!$1:$1048576,J56)</f>
        <v>2</v>
      </c>
    </row>
    <row r="57" spans="1:11" x14ac:dyDescent="0.2">
      <c r="A57" s="6">
        <v>54</v>
      </c>
      <c r="B57" s="5" t="s">
        <v>51</v>
      </c>
      <c r="C57" s="6">
        <f>COUNTIF('Kõik aastad'!$1:$1048576,B57)</f>
        <v>1</v>
      </c>
      <c r="E57" s="6">
        <v>110</v>
      </c>
      <c r="F57" s="5" t="s">
        <v>102</v>
      </c>
      <c r="G57" s="6">
        <f>COUNTIF('Kõik aastad'!$1:$1048576,F57)</f>
        <v>1</v>
      </c>
      <c r="I57" s="6">
        <v>166</v>
      </c>
      <c r="J57" s="5" t="s">
        <v>97</v>
      </c>
      <c r="K57" s="6">
        <f>COUNTIF('Kõik aastad'!$1:$1048576,J57)</f>
        <v>5</v>
      </c>
    </row>
    <row r="58" spans="1:11" x14ac:dyDescent="0.2">
      <c r="A58" s="6">
        <v>55</v>
      </c>
      <c r="B58" s="5" t="s">
        <v>17</v>
      </c>
      <c r="C58" s="6">
        <f>COUNTIF('Kõik aastad'!$1:$1048576,B58)</f>
        <v>2</v>
      </c>
      <c r="E58" s="6">
        <v>111</v>
      </c>
      <c r="F58" s="5" t="s">
        <v>101</v>
      </c>
      <c r="G58" s="6">
        <f>COUNTIF('Kõik aastad'!$1:$1048576,F58)</f>
        <v>5</v>
      </c>
    </row>
    <row r="59" spans="1:11" x14ac:dyDescent="0.2">
      <c r="A59" s="6">
        <v>56</v>
      </c>
      <c r="B59" s="5" t="s">
        <v>40</v>
      </c>
      <c r="C59" s="6">
        <f>COUNTIF('Kõik aastad'!$1:$1048576,B59)</f>
        <v>1</v>
      </c>
      <c r="E59" s="6">
        <v>112</v>
      </c>
      <c r="F59" s="5" t="s">
        <v>98</v>
      </c>
      <c r="G59" s="6">
        <f>COUNTIF('Kõik aastad'!$1:$1048576,F59)</f>
        <v>8</v>
      </c>
    </row>
  </sheetData>
  <conditionalFormatting sqref="C4:C59">
    <cfRule type="top10" dxfId="10" priority="5" stopIfTrue="1" rank="1"/>
  </conditionalFormatting>
  <conditionalFormatting sqref="B4:B59">
    <cfRule type="duplicateValues" dxfId="9" priority="6"/>
  </conditionalFormatting>
  <conditionalFormatting sqref="G4:G59">
    <cfRule type="top10" dxfId="8" priority="3" stopIfTrue="1" rank="1"/>
  </conditionalFormatting>
  <conditionalFormatting sqref="F4:F59">
    <cfRule type="duplicateValues" dxfId="7" priority="4"/>
  </conditionalFormatting>
  <conditionalFormatting sqref="K4:K57">
    <cfRule type="top10" dxfId="6" priority="1" stopIfTrue="1" rank="1"/>
  </conditionalFormatting>
  <conditionalFormatting sqref="J4:J57">
    <cfRule type="duplicateValues" dxfId="5" priority="2"/>
  </conditionalFormatting>
  <pageMargins left="0.59055118110236227" right="0.27559055118110237" top="0.78740157480314965" bottom="0.27559055118110237" header="0.59055118110236227" footer="0"/>
  <pageSetup paperSize="9" fitToHeight="0" orientation="portrait" verticalDpi="0" r:id="rId1"/>
  <headerFooter>
    <oddHeader>&amp;R&amp;9Page &amp;P of &amp;N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showGridLines="0" workbookViewId="0">
      <selection activeCell="H28" sqref="H28"/>
    </sheetView>
  </sheetViews>
  <sheetFormatPr defaultRowHeight="12.75" x14ac:dyDescent="0.2"/>
  <cols>
    <col min="1" max="1" width="6" bestFit="1" customWidth="1"/>
    <col min="2" max="2" width="9.5703125" bestFit="1" customWidth="1"/>
  </cols>
  <sheetData>
    <row r="1" spans="1:2" x14ac:dyDescent="0.2">
      <c r="A1" s="15" t="s">
        <v>164</v>
      </c>
    </row>
    <row r="3" spans="1:2" x14ac:dyDescent="0.2">
      <c r="A3" s="14" t="s">
        <v>162</v>
      </c>
      <c r="B3" s="14" t="s">
        <v>163</v>
      </c>
    </row>
    <row r="4" spans="1:2" x14ac:dyDescent="0.2">
      <c r="A4" s="6">
        <v>2002</v>
      </c>
      <c r="B4" s="6">
        <v>24</v>
      </c>
    </row>
    <row r="5" spans="1:2" x14ac:dyDescent="0.2">
      <c r="A5" s="6">
        <v>2003</v>
      </c>
      <c r="B5" s="30">
        <v>62</v>
      </c>
    </row>
    <row r="6" spans="1:2" x14ac:dyDescent="0.2">
      <c r="A6" s="6">
        <v>2004</v>
      </c>
      <c r="B6" s="6">
        <v>30</v>
      </c>
    </row>
    <row r="7" spans="1:2" x14ac:dyDescent="0.2">
      <c r="A7" s="6">
        <v>2005</v>
      </c>
      <c r="B7" s="6">
        <v>41</v>
      </c>
    </row>
    <row r="8" spans="1:2" x14ac:dyDescent="0.2">
      <c r="A8" s="6">
        <v>2006</v>
      </c>
      <c r="B8" s="6">
        <v>32</v>
      </c>
    </row>
    <row r="9" spans="1:2" x14ac:dyDescent="0.2">
      <c r="A9" s="6">
        <v>2007</v>
      </c>
      <c r="B9" s="6">
        <v>33</v>
      </c>
    </row>
    <row r="10" spans="1:2" x14ac:dyDescent="0.2">
      <c r="A10" s="6">
        <v>2008</v>
      </c>
      <c r="B10" s="6">
        <v>24</v>
      </c>
    </row>
    <row r="11" spans="1:2" x14ac:dyDescent="0.2">
      <c r="A11" s="6">
        <v>2009</v>
      </c>
      <c r="B11" s="6">
        <v>29</v>
      </c>
    </row>
    <row r="12" spans="1:2" x14ac:dyDescent="0.2">
      <c r="A12" s="6">
        <v>2010</v>
      </c>
      <c r="B12" s="6">
        <v>32</v>
      </c>
    </row>
    <row r="13" spans="1:2" x14ac:dyDescent="0.2">
      <c r="A13" s="6">
        <v>2011</v>
      </c>
      <c r="B13" s="6">
        <v>25</v>
      </c>
    </row>
    <row r="14" spans="1:2" x14ac:dyDescent="0.2">
      <c r="A14" s="6">
        <v>2012</v>
      </c>
      <c r="B14" s="6">
        <v>22</v>
      </c>
    </row>
    <row r="15" spans="1:2" x14ac:dyDescent="0.2">
      <c r="A15" s="6">
        <v>2013</v>
      </c>
      <c r="B15" s="6">
        <v>26</v>
      </c>
    </row>
    <row r="16" spans="1:2" x14ac:dyDescent="0.2">
      <c r="A16" s="6">
        <v>2014</v>
      </c>
      <c r="B16" s="6">
        <v>19</v>
      </c>
    </row>
    <row r="17" spans="1:2" x14ac:dyDescent="0.2">
      <c r="A17" s="6">
        <v>2015</v>
      </c>
      <c r="B17" s="6">
        <v>18</v>
      </c>
    </row>
    <row r="18" spans="1:2" x14ac:dyDescent="0.2">
      <c r="A18" s="6">
        <v>2016</v>
      </c>
      <c r="B18" s="6">
        <v>18</v>
      </c>
    </row>
    <row r="19" spans="1:2" x14ac:dyDescent="0.2">
      <c r="A19" s="6">
        <v>2017</v>
      </c>
      <c r="B19" s="6">
        <v>23</v>
      </c>
    </row>
    <row r="20" spans="1:2" x14ac:dyDescent="0.2">
      <c r="A20" s="6">
        <v>2018</v>
      </c>
      <c r="B20" s="6">
        <v>26</v>
      </c>
    </row>
    <row r="21" spans="1:2" x14ac:dyDescent="0.2">
      <c r="A21" s="6">
        <v>2019</v>
      </c>
      <c r="B21" s="6"/>
    </row>
    <row r="22" spans="1:2" x14ac:dyDescent="0.2">
      <c r="A22" s="6">
        <v>2020</v>
      </c>
      <c r="B22" s="6">
        <v>28</v>
      </c>
    </row>
    <row r="23" spans="1:2" x14ac:dyDescent="0.2">
      <c r="A23" s="6">
        <v>2021</v>
      </c>
      <c r="B23" s="6">
        <v>29</v>
      </c>
    </row>
    <row r="24" spans="1:2" x14ac:dyDescent="0.2">
      <c r="A24" s="6">
        <v>2022</v>
      </c>
      <c r="B24" s="6"/>
    </row>
  </sheetData>
  <conditionalFormatting sqref="B4:B24">
    <cfRule type="top10" dxfId="4" priority="1" rank="1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Kõik aastad</vt:lpstr>
      <vt:lpstr>Kõik osalejad</vt:lpstr>
      <vt:lpstr>Kõik osalejad (print)</vt:lpstr>
      <vt:lpstr>Graafik salejaid aastate lõikes</vt:lpstr>
      <vt:lpstr>'Kõik osalejad'!Print_Titles</vt:lpstr>
      <vt:lpstr>'Kõik osalejad (print)'!Print_Titles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2019-04-12T09:08:56Z</dcterms:created>
  <dcterms:modified xsi:type="dcterms:W3CDTF">2022-05-16T19:38:58Z</dcterms:modified>
</cp:coreProperties>
</file>