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20" windowWidth="15480" windowHeight="8580" tabRatio="674" activeTab="1"/>
  </bookViews>
  <sheets>
    <sheet name="Kalend" sheetId="2" r:id="rId1"/>
    <sheet name="Loosireiting" sheetId="3" r:id="rId2"/>
    <sheet name="L1" sheetId="4" r:id="rId3"/>
    <sheet name="L2" sheetId="5" r:id="rId4"/>
    <sheet name="L3" sheetId="6" r:id="rId5"/>
    <sheet name="L4" sheetId="7" r:id="rId6"/>
    <sheet name="L5" sheetId="8" r:id="rId7"/>
    <sheet name="L6" sheetId="9" r:id="rId8"/>
    <sheet name="Paarisreiting" sheetId="10" r:id="rId9"/>
    <sheet name="P1" sheetId="11" r:id="rId10"/>
    <sheet name="P2" sheetId="12" r:id="rId11"/>
    <sheet name="P3" sheetId="13" r:id="rId12"/>
    <sheet name="P4" sheetId="14" r:id="rId13"/>
    <sheet name="P5" sheetId="15" r:id="rId14"/>
    <sheet name="P6" sheetId="16" r:id="rId15"/>
  </sheets>
  <definedNames>
    <definedName name="_xlnm.Print_Titles" localSheetId="2">'L1'!$1:$2</definedName>
    <definedName name="_xlnm.Print_Titles" localSheetId="3">'L2'!$1:$2</definedName>
    <definedName name="_xlnm.Print_Titles" localSheetId="4">'L3'!$1:$2</definedName>
    <definedName name="_xlnm.Print_Titles" localSheetId="5">'L4'!$1:$2</definedName>
    <definedName name="_xlnm.Print_Titles" localSheetId="6">'L5'!$1:$2</definedName>
    <definedName name="_xlnm.Print_Titles" localSheetId="7">'L6'!$1:$2</definedName>
    <definedName name="_xlnm.Print_Titles" localSheetId="1">Loosireiting!$1:$3</definedName>
    <definedName name="_xlnm.Print_Titles" localSheetId="9">'P1'!$1:$2</definedName>
    <definedName name="_xlnm.Print_Titles" localSheetId="10">'P2'!$1:$2</definedName>
    <definedName name="_xlnm.Print_Titles" localSheetId="11">'P3'!$1:$2</definedName>
    <definedName name="_xlnm.Print_Titles" localSheetId="12">'P4'!$1:$2</definedName>
    <definedName name="_xlnm.Print_Titles" localSheetId="13">'P5'!$1:$2</definedName>
    <definedName name="_xlnm.Print_Titles" localSheetId="14">'P6'!$1:$2</definedName>
    <definedName name="_xlnm.Print_Titles" localSheetId="8">Paarisreiting!$1:$2</definedName>
  </definedNames>
  <calcPr calcId="145621"/>
</workbook>
</file>

<file path=xl/calcChain.xml><?xml version="1.0" encoding="utf-8"?>
<calcChain xmlns="http://schemas.openxmlformats.org/spreadsheetml/2006/main">
  <c r="F23" i="2" l="1"/>
  <c r="F22" i="2"/>
  <c r="F20" i="2"/>
  <c r="F19" i="2"/>
  <c r="F18" i="2"/>
  <c r="F17" i="2"/>
  <c r="F15" i="2"/>
  <c r="F14" i="2"/>
  <c r="F12" i="2"/>
  <c r="F11" i="2"/>
  <c r="F9" i="2"/>
  <c r="F8" i="2"/>
  <c r="F6" i="2"/>
  <c r="F5" i="2"/>
  <c r="I4" i="10" l="1"/>
  <c r="H4" i="10"/>
  <c r="G4" i="10"/>
  <c r="F4" i="10"/>
  <c r="E4" i="10"/>
  <c r="D4" i="10"/>
  <c r="I4" i="3"/>
  <c r="H4" i="3"/>
  <c r="G4" i="3"/>
  <c r="F4" i="3"/>
  <c r="E4" i="3"/>
  <c r="D4" i="3"/>
  <c r="I5" i="10"/>
  <c r="H5" i="10"/>
  <c r="G5" i="10"/>
  <c r="F5" i="10"/>
  <c r="E5" i="10"/>
  <c r="D5" i="10"/>
  <c r="I5" i="3"/>
  <c r="H5" i="3"/>
  <c r="G5" i="3"/>
  <c r="F5" i="3"/>
  <c r="E5" i="3"/>
  <c r="D5" i="3"/>
  <c r="I44" i="3"/>
  <c r="H44" i="3"/>
  <c r="G44" i="3"/>
  <c r="F44" i="3"/>
  <c r="E44" i="3"/>
  <c r="D44" i="3"/>
  <c r="L43" i="3"/>
  <c r="K43" i="3"/>
  <c r="J43" i="3"/>
  <c r="L42" i="3"/>
  <c r="K42" i="3"/>
  <c r="J42" i="3"/>
  <c r="L41" i="3"/>
  <c r="K41" i="3"/>
  <c r="J41" i="3"/>
  <c r="L40" i="3"/>
  <c r="K40" i="3"/>
  <c r="J40" i="3"/>
  <c r="L39" i="3"/>
  <c r="K39" i="3"/>
  <c r="J39" i="3"/>
  <c r="L38" i="3"/>
  <c r="K38" i="3"/>
  <c r="J38" i="3"/>
  <c r="L37" i="3"/>
  <c r="K37" i="3"/>
  <c r="J37" i="3"/>
  <c r="L36" i="3"/>
  <c r="K36" i="3"/>
  <c r="J36" i="3"/>
  <c r="L35" i="3"/>
  <c r="K35" i="3"/>
  <c r="J35" i="3"/>
  <c r="L34" i="3"/>
  <c r="K34" i="3"/>
  <c r="J34" i="3"/>
  <c r="L33" i="3"/>
  <c r="K33" i="3"/>
  <c r="J33" i="3"/>
  <c r="L32" i="3"/>
  <c r="K32" i="3"/>
  <c r="J32" i="3"/>
  <c r="L31" i="3"/>
  <c r="K31" i="3"/>
  <c r="J31" i="3"/>
  <c r="L30" i="3"/>
  <c r="K30" i="3"/>
  <c r="J30" i="3"/>
  <c r="L29" i="3"/>
  <c r="K29" i="3"/>
  <c r="J29" i="3"/>
  <c r="L28" i="3"/>
  <c r="K28" i="3"/>
  <c r="J28" i="3"/>
  <c r="L27" i="3"/>
  <c r="K27" i="3"/>
  <c r="J27" i="3"/>
  <c r="L26" i="3"/>
  <c r="K26" i="3"/>
  <c r="J26" i="3"/>
  <c r="L25" i="3"/>
  <c r="K25" i="3"/>
  <c r="J25" i="3"/>
  <c r="L24" i="3"/>
  <c r="K24" i="3"/>
  <c r="J24" i="3"/>
  <c r="L23" i="3"/>
  <c r="K23" i="3"/>
  <c r="J23" i="3"/>
  <c r="L22" i="3"/>
  <c r="K22" i="3"/>
  <c r="J22" i="3"/>
  <c r="L21" i="3"/>
  <c r="K21" i="3"/>
  <c r="J21" i="3"/>
  <c r="L20" i="3"/>
  <c r="K20" i="3"/>
  <c r="J20" i="3"/>
  <c r="L19" i="3"/>
  <c r="K19" i="3"/>
  <c r="J19" i="3"/>
  <c r="L18" i="3"/>
  <c r="K18" i="3"/>
  <c r="J18" i="3"/>
  <c r="L17" i="3"/>
  <c r="K17" i="3"/>
  <c r="J17" i="3"/>
  <c r="L16" i="3"/>
  <c r="K16" i="3"/>
  <c r="J16" i="3"/>
  <c r="L15" i="3"/>
  <c r="K15" i="3"/>
  <c r="J15" i="3"/>
  <c r="L14" i="3"/>
  <c r="K14" i="3"/>
  <c r="J14" i="3"/>
  <c r="L13" i="3"/>
  <c r="K13" i="3"/>
  <c r="J13" i="3"/>
  <c r="L12" i="3"/>
  <c r="K12" i="3"/>
  <c r="J12" i="3"/>
  <c r="L11" i="3"/>
  <c r="K11" i="3"/>
  <c r="J11" i="3"/>
  <c r="L10" i="3"/>
  <c r="K10" i="3"/>
  <c r="J10" i="3"/>
  <c r="L9" i="3"/>
  <c r="K9" i="3"/>
  <c r="J9" i="3"/>
  <c r="L8" i="3"/>
  <c r="K8" i="3"/>
  <c r="J8" i="3"/>
  <c r="L7" i="3"/>
  <c r="K7" i="3"/>
  <c r="J7" i="3"/>
  <c r="D23" i="2"/>
  <c r="D22" i="2"/>
  <c r="D18" i="2"/>
  <c r="D17" i="2"/>
  <c r="D15" i="2"/>
  <c r="D14" i="2"/>
  <c r="D12" i="2"/>
  <c r="D11" i="2"/>
  <c r="D9" i="2"/>
  <c r="D8" i="2"/>
  <c r="D6" i="2"/>
  <c r="D5" i="2"/>
  <c r="D20" i="2"/>
  <c r="D19" i="2"/>
  <c r="H1" i="16"/>
  <c r="F1" i="15"/>
  <c r="G1" i="14"/>
  <c r="G1" i="13"/>
  <c r="F1" i="12"/>
  <c r="G1" i="11"/>
  <c r="E1" i="9"/>
  <c r="E1" i="8"/>
  <c r="F1" i="7"/>
  <c r="F1" i="6"/>
  <c r="E1" i="5"/>
  <c r="G1" i="4"/>
  <c r="F1" i="16"/>
  <c r="D1" i="15"/>
  <c r="E1" i="14"/>
  <c r="E1" i="13"/>
  <c r="D1" i="12"/>
  <c r="E1" i="11"/>
  <c r="C1" i="9"/>
  <c r="C1" i="8"/>
  <c r="D1" i="7"/>
  <c r="D1" i="6"/>
  <c r="C1" i="5"/>
  <c r="E1" i="4"/>
  <c r="A4" i="16" l="1"/>
  <c r="A3" i="16"/>
  <c r="A2" i="16"/>
  <c r="A4" i="15"/>
  <c r="A3" i="15"/>
  <c r="A2" i="15"/>
  <c r="A4" i="14"/>
  <c r="A3" i="14"/>
  <c r="A2" i="14"/>
  <c r="A4" i="13"/>
  <c r="A3" i="13"/>
  <c r="A2" i="13"/>
  <c r="A4" i="12"/>
  <c r="A3" i="12"/>
  <c r="A2" i="12"/>
  <c r="A4" i="11"/>
  <c r="A3" i="11"/>
  <c r="A2" i="11"/>
  <c r="I40" i="10"/>
  <c r="H40" i="10"/>
  <c r="G40" i="10"/>
  <c r="F40" i="10"/>
  <c r="E40" i="10"/>
  <c r="D40" i="10"/>
  <c r="A40" i="10"/>
  <c r="L39" i="10"/>
  <c r="K39" i="10"/>
  <c r="J39" i="10"/>
  <c r="L38" i="10"/>
  <c r="K38" i="10"/>
  <c r="J38" i="10"/>
  <c r="L37" i="10"/>
  <c r="K37" i="10"/>
  <c r="J37" i="10"/>
  <c r="L36" i="10"/>
  <c r="K36" i="10"/>
  <c r="J36" i="10"/>
  <c r="L35" i="10"/>
  <c r="K35" i="10"/>
  <c r="J35" i="10"/>
  <c r="L34" i="10"/>
  <c r="K34" i="10"/>
  <c r="J34" i="10"/>
  <c r="L33" i="10"/>
  <c r="K33" i="10"/>
  <c r="J33" i="10"/>
  <c r="L32" i="10"/>
  <c r="K32" i="10"/>
  <c r="J32" i="10"/>
  <c r="L31" i="10"/>
  <c r="K31" i="10"/>
  <c r="J31" i="10"/>
  <c r="L30" i="10"/>
  <c r="K30" i="10"/>
  <c r="J30" i="10"/>
  <c r="L29" i="10"/>
  <c r="K29" i="10"/>
  <c r="J29" i="10"/>
  <c r="L28" i="10"/>
  <c r="K28" i="10"/>
  <c r="J28" i="10"/>
  <c r="L27" i="10"/>
  <c r="K27" i="10"/>
  <c r="J27" i="10"/>
  <c r="L26" i="10"/>
  <c r="K26" i="10"/>
  <c r="J26" i="10"/>
  <c r="L25" i="10"/>
  <c r="K25" i="10"/>
  <c r="J25" i="10"/>
  <c r="L24" i="10"/>
  <c r="K24" i="10"/>
  <c r="J24" i="10"/>
  <c r="L23" i="10"/>
  <c r="K23" i="10"/>
  <c r="J23" i="10"/>
  <c r="L22" i="10"/>
  <c r="K22" i="10"/>
  <c r="J22" i="10"/>
  <c r="L21" i="10"/>
  <c r="K21" i="10"/>
  <c r="J21" i="10"/>
  <c r="L20" i="10"/>
  <c r="K20" i="10"/>
  <c r="J20" i="10"/>
  <c r="L19" i="10"/>
  <c r="K19" i="10"/>
  <c r="J19" i="10"/>
  <c r="L18" i="10"/>
  <c r="K18" i="10"/>
  <c r="J18" i="10"/>
  <c r="L17" i="10"/>
  <c r="K17" i="10"/>
  <c r="J17" i="10"/>
  <c r="L16" i="10"/>
  <c r="K16" i="10"/>
  <c r="J16" i="10"/>
  <c r="L15" i="10"/>
  <c r="K15" i="10"/>
  <c r="J15" i="10"/>
  <c r="L14" i="10"/>
  <c r="K14" i="10"/>
  <c r="J14" i="10"/>
  <c r="L13" i="10"/>
  <c r="K13" i="10"/>
  <c r="J13" i="10"/>
  <c r="L12" i="10"/>
  <c r="K12" i="10"/>
  <c r="J12" i="10"/>
  <c r="L11" i="10"/>
  <c r="K11" i="10"/>
  <c r="J11" i="10"/>
  <c r="L10" i="10"/>
  <c r="K10" i="10"/>
  <c r="J10" i="10"/>
  <c r="L9" i="10"/>
  <c r="K9" i="10"/>
  <c r="J9" i="10"/>
  <c r="L8" i="10"/>
  <c r="K8" i="10"/>
  <c r="J8" i="10"/>
  <c r="L7" i="10"/>
  <c r="L40" i="10" s="1"/>
  <c r="K7" i="10"/>
  <c r="K40" i="10" s="1"/>
  <c r="J7" i="10"/>
  <c r="A4" i="9"/>
  <c r="A3" i="9"/>
  <c r="A2" i="9"/>
  <c r="A4" i="8"/>
  <c r="A3" i="8"/>
  <c r="A2" i="8"/>
  <c r="A4" i="7"/>
  <c r="A3" i="7"/>
  <c r="A2" i="7"/>
  <c r="A4" i="6"/>
  <c r="A3" i="6"/>
  <c r="A2" i="6"/>
  <c r="A4" i="5"/>
  <c r="A3" i="5"/>
  <c r="A2" i="5"/>
  <c r="A4" i="4"/>
  <c r="A3" i="4"/>
  <c r="A2" i="4"/>
  <c r="A44" i="3"/>
  <c r="L44" i="3"/>
  <c r="K44" i="3"/>
  <c r="A1" i="16"/>
  <c r="A1" i="9"/>
  <c r="A1" i="15"/>
  <c r="A1" i="14"/>
  <c r="A1" i="7"/>
  <c r="A1" i="13"/>
  <c r="A1" i="6"/>
  <c r="A1" i="12"/>
  <c r="A1" i="5"/>
  <c r="A1" i="11"/>
  <c r="A1" i="4"/>
  <c r="A1" i="8"/>
</calcChain>
</file>

<file path=xl/comments1.xml><?xml version="1.0" encoding="utf-8"?>
<comments xmlns="http://schemas.openxmlformats.org/spreadsheetml/2006/main">
  <authors>
    <author>Author</author>
  </authors>
  <commentList>
    <comment ref="F5" authorId="0">
      <text>
        <r>
          <rPr>
            <b/>
            <sz val="8"/>
            <color indexed="81"/>
            <rFont val="Tahoma"/>
            <family val="2"/>
            <charset val="186"/>
          </rPr>
          <t>Kohtla-Järve, Spordi 2, 
Vanalinna petangihall</t>
        </r>
      </text>
    </comment>
    <comment ref="F6" authorId="0">
      <text>
        <r>
          <rPr>
            <b/>
            <sz val="8"/>
            <color indexed="81"/>
            <rFont val="Tahoma"/>
            <family val="2"/>
            <charset val="186"/>
          </rPr>
          <t>Kohtla-Järve, Spordi 2, 
Vanalinna petangihall</t>
        </r>
      </text>
    </comment>
    <comment ref="F8" authorId="0">
      <text>
        <r>
          <rPr>
            <b/>
            <sz val="8"/>
            <color indexed="81"/>
            <rFont val="Tahoma"/>
            <family val="2"/>
            <charset val="186"/>
          </rPr>
          <t>Kohtla-Järve, Spordi 2, 
Vanalinna petangihall</t>
        </r>
      </text>
    </comment>
    <comment ref="F9" authorId="0">
      <text>
        <r>
          <rPr>
            <b/>
            <sz val="8"/>
            <color indexed="81"/>
            <rFont val="Tahoma"/>
            <family val="2"/>
            <charset val="186"/>
          </rPr>
          <t>Kohtla-Järve, Spordi 2, 
Vanalinna petangihall</t>
        </r>
      </text>
    </comment>
    <comment ref="F11" authorId="0">
      <text>
        <r>
          <rPr>
            <b/>
            <sz val="8"/>
            <color indexed="81"/>
            <rFont val="Tahoma"/>
            <family val="2"/>
            <charset val="186"/>
          </rPr>
          <t>Kohtla-Järve, Spordi 2, 
Vanalinna petangihall</t>
        </r>
      </text>
    </comment>
    <comment ref="F12" authorId="0">
      <text>
        <r>
          <rPr>
            <b/>
            <sz val="8"/>
            <color indexed="81"/>
            <rFont val="Tahoma"/>
            <family val="2"/>
            <charset val="186"/>
          </rPr>
          <t>Kohtla-Järve, Spordi 2, 
Vanalinna petangihall</t>
        </r>
      </text>
    </comment>
    <comment ref="F14" authorId="0">
      <text>
        <r>
          <rPr>
            <b/>
            <sz val="8"/>
            <color indexed="81"/>
            <rFont val="Tahoma"/>
            <family val="2"/>
            <charset val="186"/>
          </rPr>
          <t>Kohtla-Järve, Spordi 2, 
Vanalinna petangihall</t>
        </r>
      </text>
    </comment>
    <comment ref="F15" authorId="0">
      <text>
        <r>
          <rPr>
            <b/>
            <sz val="8"/>
            <color indexed="81"/>
            <rFont val="Tahoma"/>
            <family val="2"/>
            <charset val="186"/>
          </rPr>
          <t>Kohtla-Järve, Spordi 2, 
Vanalinna petangihall</t>
        </r>
      </text>
    </comment>
    <comment ref="F17" authorId="0">
      <text>
        <r>
          <rPr>
            <b/>
            <sz val="8"/>
            <color indexed="81"/>
            <rFont val="Tahoma"/>
            <family val="2"/>
            <charset val="186"/>
          </rPr>
          <t>Kohtla-Järve, Spordi 2, 
Vanalinna petangihall</t>
        </r>
      </text>
    </comment>
    <comment ref="F18" authorId="0">
      <text>
        <r>
          <rPr>
            <b/>
            <sz val="8"/>
            <color indexed="81"/>
            <rFont val="Tahoma"/>
            <family val="2"/>
            <charset val="186"/>
          </rPr>
          <t>Kohtla-Järve, Spordi 2, 
Vanalinna petangihall</t>
        </r>
      </text>
    </comment>
    <comment ref="F19" authorId="0">
      <text>
        <r>
          <rPr>
            <b/>
            <sz val="8"/>
            <color indexed="81"/>
            <rFont val="Tahoma"/>
            <family val="2"/>
            <charset val="186"/>
          </rPr>
          <t>Kohtla-Järve, Spordi 2, 
Vanalinna petangihall</t>
        </r>
      </text>
    </comment>
    <comment ref="F20" authorId="0">
      <text>
        <r>
          <rPr>
            <b/>
            <sz val="8"/>
            <color indexed="81"/>
            <rFont val="Tahoma"/>
            <family val="2"/>
            <charset val="186"/>
          </rPr>
          <t>Kohtla-Järve, Spordi 2, 
Vanalinna petangihall</t>
        </r>
      </text>
    </comment>
    <comment ref="F22" authorId="0">
      <text>
        <r>
          <rPr>
            <b/>
            <sz val="8"/>
            <color indexed="81"/>
            <rFont val="Tahoma"/>
            <family val="2"/>
            <charset val="186"/>
          </rPr>
          <t>Kohtla-Järve, Spordi 2, 
Vanalinna petangihall</t>
        </r>
      </text>
    </comment>
    <comment ref="F23" authorId="0">
      <text>
        <r>
          <rPr>
            <b/>
            <sz val="8"/>
            <color indexed="81"/>
            <rFont val="Tahoma"/>
            <family val="2"/>
            <charset val="186"/>
          </rPr>
          <t>Kohtla-Järve, Spordi 2, 
Vanalinna petangihall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I1" authorId="0">
      <text>
        <r>
          <rPr>
            <b/>
            <sz val="8"/>
            <color indexed="81"/>
            <rFont val="Tahoma"/>
            <family val="2"/>
            <charset val="186"/>
          </rPr>
          <t>Koht - Punkte
  1. - 40 p
  2. - 34 p
  3. - 30 p
  4. - 26 p
  5. - 24 p
  6. - 22 p
  7. - 20 p
  8. - 18 p
  9. - 16 p
10. - 14 p
11. - 12 p
12. - 10 p
13. -   8 p
14. -   6 p
15. -   4 p
16. -   2 p
17... - 1 p
DSQ - 0 p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I1" authorId="0">
      <text>
        <r>
          <rPr>
            <b/>
            <sz val="8"/>
            <color indexed="81"/>
            <rFont val="Tahoma"/>
            <family val="2"/>
            <charset val="186"/>
          </rPr>
          <t>Koht - Punkte
  1. - 40 p
  2. - 34 p
  3. - 30 p
  4. - 26 p
  5. - 24 p
  6. - 22 p
  7. - 20 p
  8. - 18 p
  9. - 16 p
10. - 14 p
11. - 12 p
12. - 10 p
13. -   8 p
14. -   6 p
15. -   4 p
16. -   2 p
17... - 1 p
DSQ - 0 p</t>
        </r>
      </text>
    </comment>
  </commentList>
</comments>
</file>

<file path=xl/sharedStrings.xml><?xml version="1.0" encoding="utf-8"?>
<sst xmlns="http://schemas.openxmlformats.org/spreadsheetml/2006/main" count="1257" uniqueCount="278">
  <si>
    <t>Kuupäev</t>
  </si>
  <si>
    <t>Aeg</t>
  </si>
  <si>
    <t>Võistlus</t>
  </si>
  <si>
    <t>R</t>
  </si>
  <si>
    <t>Mänguviis</t>
  </si>
  <si>
    <t>Toimumiskoht</t>
  </si>
  <si>
    <t>Korraldaja</t>
  </si>
  <si>
    <t>Tasu</t>
  </si>
  <si>
    <t>Osal</t>
  </si>
  <si>
    <t>November 2012</t>
  </si>
  <si>
    <t>P, 04.11.2012</t>
  </si>
  <si>
    <t>11:00</t>
  </si>
  <si>
    <t>Loosivõistlus - 1. etapp</t>
  </si>
  <si>
    <t>Loosi</t>
  </si>
  <si>
    <r>
      <rPr>
        <sz val="10"/>
        <rFont val="Arial"/>
        <family val="2"/>
        <charset val="186"/>
      </rPr>
      <t>K-Järve SHK</t>
    </r>
  </si>
  <si>
    <t>P, 18.11.2012</t>
  </si>
  <si>
    <t>Paarismäng - 1. etapp</t>
  </si>
  <si>
    <t>Duo</t>
  </si>
  <si>
    <t>Detsember 2012</t>
  </si>
  <si>
    <t>P, 02.12.2012</t>
  </si>
  <si>
    <t>Loosivõistlus - 2. etapp</t>
  </si>
  <si>
    <t>P, 16.12.2012</t>
  </si>
  <si>
    <t>Paarismäng - 2. etapp</t>
  </si>
  <si>
    <t>Jaanuar 2013</t>
  </si>
  <si>
    <t>P, 06.01.2013</t>
  </si>
  <si>
    <t>Loosivõistlus - 3. etapp</t>
  </si>
  <si>
    <t>P, 27.01.2013</t>
  </si>
  <si>
    <t>Paarismäng - 3. etapp</t>
  </si>
  <si>
    <t>Veebruar 2013</t>
  </si>
  <si>
    <t>P, 10.02.2013</t>
  </si>
  <si>
    <t>Loosivõistlus - 4. etapp</t>
  </si>
  <si>
    <t>P, 17.02.2013</t>
  </si>
  <si>
    <t>Paarismäng - 4. etapp</t>
  </si>
  <si>
    <t>Märts 2013</t>
  </si>
  <si>
    <t>P, 03.03.2013</t>
  </si>
  <si>
    <t>Loosivõistlus - 5. etapp</t>
  </si>
  <si>
    <t>P, 17.03.2013</t>
  </si>
  <si>
    <t>Paarismäng - 5. etapp</t>
  </si>
  <si>
    <t>L, 23.03.2013</t>
  </si>
  <si>
    <t>10:00</t>
  </si>
  <si>
    <t>Segatrio</t>
  </si>
  <si>
    <t>P, 24.03.2013</t>
  </si>
  <si>
    <t>Eesti GP etapp</t>
  </si>
  <si>
    <t>Trio</t>
  </si>
  <si>
    <t>Aprill 2013</t>
  </si>
  <si>
    <t>P, 14.04.2013</t>
  </si>
  <si>
    <t>Loosivõistlus - 6. etapp</t>
  </si>
  <si>
    <t>P, 21.04.2013</t>
  </si>
  <si>
    <t>Paarismäng - 6. etapp</t>
  </si>
  <si>
    <t>Eesti reitingusarja võistlused on kollase taustaga</t>
  </si>
  <si>
    <t xml:space="preserve">Võistlused toimuvad Vanalinna petangihallis Spordi 2. </t>
  </si>
  <si>
    <t>IDA-VIRUMAA LOOSIREITING 2012-2013 SISE</t>
  </si>
  <si>
    <t>Esikolmikus</t>
  </si>
  <si>
    <t>Võite</t>
  </si>
  <si>
    <t>Nimi</t>
  </si>
  <si>
    <t>K</t>
  </si>
  <si>
    <t>L</t>
  </si>
  <si>
    <t>Ivar Viljaste</t>
  </si>
  <si>
    <t>Tõnu Piik</t>
  </si>
  <si>
    <t>Vladimir Ogneštšikov</t>
  </si>
  <si>
    <t>Kristo Viljaste</t>
  </si>
  <si>
    <t xml:space="preserve">  </t>
  </si>
  <si>
    <t>Elmo Lageda</t>
  </si>
  <si>
    <t>Jaan Sepp</t>
  </si>
  <si>
    <t>Aarne Välja</t>
  </si>
  <si>
    <t>Ülo Piik</t>
  </si>
  <si>
    <t>Andres Viisitamm</t>
  </si>
  <si>
    <t>Mait Metsla</t>
  </si>
  <si>
    <t>Vadim Tihhonjuk</t>
  </si>
  <si>
    <t>Pjotr Nikkar</t>
  </si>
  <si>
    <t>Hillar Neiland</t>
  </si>
  <si>
    <t>Oskar Sepp</t>
  </si>
  <si>
    <t>Sirje Viljaste</t>
  </si>
  <si>
    <t>Andres Veski</t>
  </si>
  <si>
    <t>Johannes Neiland</t>
  </si>
  <si>
    <t>Karla Purgats</t>
  </si>
  <si>
    <t>Emil Murzajev</t>
  </si>
  <si>
    <t>Tõnu Kapper</t>
  </si>
  <si>
    <t>Svetlana Sobolko</t>
  </si>
  <si>
    <t>Aivar Sein</t>
  </si>
  <si>
    <t>Artjom Kolkin</t>
  </si>
  <si>
    <t>Egert Kingissepp</t>
  </si>
  <si>
    <t>Matti Vinni</t>
  </si>
  <si>
    <t>Andrei Grintšak</t>
  </si>
  <si>
    <t>Tõnis Neiland</t>
  </si>
  <si>
    <t>Viktor Fjodorov</t>
  </si>
  <si>
    <t>Argo Sepp</t>
  </si>
  <si>
    <t>Kalle Orro</t>
  </si>
  <si>
    <t>Danil Allekankin</t>
  </si>
  <si>
    <t>Silver Kingissepp</t>
  </si>
  <si>
    <t>Tõnis Anton</t>
  </si>
  <si>
    <t>Maive Sein</t>
  </si>
  <si>
    <t xml:space="preserve">Sander </t>
  </si>
  <si>
    <t>Joana Neiland</t>
  </si>
  <si>
    <t>Mare Kingissepp</t>
  </si>
  <si>
    <t>Osalejaid</t>
  </si>
  <si>
    <t>Võistkondi</t>
  </si>
  <si>
    <t>Kaldkirjas on Läänemaa mängijad</t>
  </si>
  <si>
    <t>A</t>
  </si>
  <si>
    <t>V-K</t>
  </si>
  <si>
    <t>Artjom Kolkin, Ivar Viljaste, Matti Vinni</t>
  </si>
  <si>
    <t>3-0</t>
  </si>
  <si>
    <t>I</t>
  </si>
  <si>
    <t>Juhan Neiland, Pjotr Nikkar</t>
  </si>
  <si>
    <t>1-2</t>
  </si>
  <si>
    <t>III</t>
  </si>
  <si>
    <t>Andrei Grintšak, Elmo Lageda</t>
  </si>
  <si>
    <t>0-3</t>
  </si>
  <si>
    <t>IV</t>
  </si>
  <si>
    <t>Andres Viisitamm, Tõnu Piik, Viktor Fjodorov</t>
  </si>
  <si>
    <t>2-1</t>
  </si>
  <si>
    <t>II</t>
  </si>
  <si>
    <t>B</t>
  </si>
  <si>
    <t>Emil Murzajev, Hillar Neiland</t>
  </si>
  <si>
    <t>Aarne Välja, Vladimir Ogneštsikov</t>
  </si>
  <si>
    <t>Jaan Sepp, Kristo Viljaste</t>
  </si>
  <si>
    <t>Karla Purgats, Oskar Sepp, Ülo Piik</t>
  </si>
  <si>
    <t>1. voor</t>
  </si>
  <si>
    <t>1-4</t>
  </si>
  <si>
    <t>2-3</t>
  </si>
  <si>
    <t>2. voor</t>
  </si>
  <si>
    <t>1-3</t>
  </si>
  <si>
    <t>2-4</t>
  </si>
  <si>
    <t>3. voor</t>
  </si>
  <si>
    <t>3-4</t>
  </si>
  <si>
    <t>A1</t>
  </si>
  <si>
    <t>B2</t>
  </si>
  <si>
    <t>B1</t>
  </si>
  <si>
    <t>A2</t>
  </si>
  <si>
    <t>?</t>
  </si>
  <si>
    <t>4. koht</t>
  </si>
  <si>
    <t>A3</t>
  </si>
  <si>
    <t>B4</t>
  </si>
  <si>
    <t>A4</t>
  </si>
  <si>
    <t>5. koht</t>
  </si>
  <si>
    <t>B3</t>
  </si>
  <si>
    <t>6. koht</t>
  </si>
  <si>
    <t>7. koht</t>
  </si>
  <si>
    <t>8. koht</t>
  </si>
  <si>
    <t>Ivar Viljaste, Jaan Sepp</t>
  </si>
  <si>
    <t>Andres Viisitam, Pjotr Nikkar, Vladimir Ogneštšikov</t>
  </si>
  <si>
    <t>Argo Sepp, Elmo Lageda, Hillar Neiland</t>
  </si>
  <si>
    <t>Aarne Välja, Tõnu Piik, Ülo Piik</t>
  </si>
  <si>
    <t>Andres Veski, Kristo Viljaste</t>
  </si>
  <si>
    <t>Johannes Neiland, Mait Metsla</t>
  </si>
  <si>
    <t>Aarne Välja, Andrus Viisitam, Elmo Lageda</t>
  </si>
  <si>
    <t>Ivar Viljaste, Sirje Viljaste, Vladimir Ogneštšhikov</t>
  </si>
  <si>
    <t>Andres Veski, Kalle Orro</t>
  </si>
  <si>
    <t>Jaan Sepp, Tõnu Piik</t>
  </si>
  <si>
    <t>Johannes Neiland, Mait Metsla, Pjotr Nikkar</t>
  </si>
  <si>
    <t>Karla Purgats, Oskar Sepp, Svetlana Sobolko</t>
  </si>
  <si>
    <t>Kristo Viljaste, Vadim Tihhonjuk</t>
  </si>
  <si>
    <t>Tõnu Kapper, Ülo Piik</t>
  </si>
  <si>
    <t>Elmo Lageda, Kristo Viljaste, Vladimir Ogneštšikov</t>
  </si>
  <si>
    <t>3-2</t>
  </si>
  <si>
    <t>Hillar Neiland, Sander</t>
  </si>
  <si>
    <t>V</t>
  </si>
  <si>
    <t>Tõnis Anton, Ülo Piik</t>
  </si>
  <si>
    <t>Aarne Välja, Andres Veski</t>
  </si>
  <si>
    <t>VI</t>
  </si>
  <si>
    <t>Tõnu Piik, Vadim Tihhonjuk</t>
  </si>
  <si>
    <t>4-1</t>
  </si>
  <si>
    <t>1-6</t>
  </si>
  <si>
    <t>2-5</t>
  </si>
  <si>
    <t>1-5</t>
  </si>
  <si>
    <t>3-6</t>
  </si>
  <si>
    <t>5-6</t>
  </si>
  <si>
    <t>4. voor</t>
  </si>
  <si>
    <t>2-6</t>
  </si>
  <si>
    <t>4-5</t>
  </si>
  <si>
    <t>5. voor</t>
  </si>
  <si>
    <t>3-5</t>
  </si>
  <si>
    <t>4-6</t>
  </si>
  <si>
    <t>Aarne Välja, Andrei Grintšak</t>
  </si>
  <si>
    <t>Ivar Viljaste, Maive Sein, Ülo Piik</t>
  </si>
  <si>
    <t>Andres Viisitam, Kristo Viljaste, Oskar Sepp</t>
  </si>
  <si>
    <t>Danil Allekankin, Elmo Lageda, Silver Kingissepp</t>
  </si>
  <si>
    <t>Mare Kingissepp, Pjotr Nikkar</t>
  </si>
  <si>
    <t>Mait Metsla, Sirje Viljaste, Tõnis Neiland</t>
  </si>
  <si>
    <t>Aivar Sein, Egert Kingissepp, Tõnu Piik</t>
  </si>
  <si>
    <t>Emil Murzajev, Jaan Sepp, Vladimir Ogneštšikov</t>
  </si>
  <si>
    <t>Sirje Viljaste, Tõnu Kapper, Ülo Piik</t>
  </si>
  <si>
    <t>Joana Neiland, Johannes Neiland</t>
  </si>
  <si>
    <t>Aarne Välja, Karla Purgats</t>
  </si>
  <si>
    <t>Oskar Sepp, Pjotr Nikkar, Svetlana Sobolko</t>
  </si>
  <si>
    <t>Elmo Lageda, Vadim Tihhonjuk, Vladimir Ogneštšikov</t>
  </si>
  <si>
    <t>Hillar Neiland, Andres Veski</t>
  </si>
  <si>
    <t>Ivar Viljaste, Mait Metsla</t>
  </si>
  <si>
    <t>IDA-VIRUMAA PAARISREITING 2012-2013 SISE</t>
  </si>
  <si>
    <t>**</t>
  </si>
  <si>
    <t>Aigi Orro</t>
  </si>
  <si>
    <t>Dima</t>
  </si>
  <si>
    <t>Lukas</t>
  </si>
  <si>
    <t>Rutt Voldek</t>
  </si>
  <si>
    <t>Lemmit Toomra</t>
  </si>
  <si>
    <t xml:space="preserve">          Puura</t>
  </si>
  <si>
    <t>Andres Veski, Svetlana Sobolko</t>
  </si>
  <si>
    <t>3-1</t>
  </si>
  <si>
    <t>Ivar Viljaste, Kristo Viljaste</t>
  </si>
  <si>
    <t>Elmo Lageda, Vladimir Ogneštšikov</t>
  </si>
  <si>
    <t>2-2</t>
  </si>
  <si>
    <t>Hillar Neiland, Lemmit Toomra</t>
  </si>
  <si>
    <t>Tõnu Piik, Ülo Piik</t>
  </si>
  <si>
    <t>0-4</t>
  </si>
  <si>
    <t>Aigi Orro, Kalle Orro</t>
  </si>
  <si>
    <t>Aarne Välja, Andres Viisitam</t>
  </si>
  <si>
    <t>Argo Sepp, Jaan Sepp, Oskar Sepp</t>
  </si>
  <si>
    <t>-</t>
  </si>
  <si>
    <t>Mait Metsla, Mati Vinni</t>
  </si>
  <si>
    <t>Johannes Neiland, Pjotr Nikkar</t>
  </si>
  <si>
    <t>Plussring</t>
  </si>
  <si>
    <t>Jaan Sepp, Oskar Sepp</t>
  </si>
  <si>
    <t xml:space="preserve"> </t>
  </si>
  <si>
    <t>Hillar Neiland, Juhan Neiland</t>
  </si>
  <si>
    <t>Aarne Aarne, Andres Viisitamm</t>
  </si>
  <si>
    <t>Ivar Viljaste, Pjotr Nikkar</t>
  </si>
  <si>
    <t>Vadim Tihhonjuk, Viktor Fjodorov</t>
  </si>
  <si>
    <t>Argo Sepp, Puura</t>
  </si>
  <si>
    <t>Miinusring</t>
  </si>
  <si>
    <t>5 - 12 koht</t>
  </si>
  <si>
    <t>9. koht</t>
  </si>
  <si>
    <t>10. koht</t>
  </si>
  <si>
    <t>11. koht</t>
  </si>
  <si>
    <t>Matti Vinni, Sirje Viljaste</t>
  </si>
  <si>
    <t>Hillar Neiland, Rutt Voldek</t>
  </si>
  <si>
    <t>4-0</t>
  </si>
  <si>
    <t>Aarne Välja, Andres Viisitamm</t>
  </si>
  <si>
    <t>A5</t>
  </si>
  <si>
    <t>Elmo Lageda, Vladimir Ogneštš</t>
  </si>
  <si>
    <t>B5</t>
  </si>
  <si>
    <t>Aarne Välja, Lukas</t>
  </si>
  <si>
    <t>Mait Metsla, Pjotr Nikkar</t>
  </si>
  <si>
    <t>Andrei Grintšak, Emil Murzajev</t>
  </si>
  <si>
    <t>Hillar Neiland, Vadim Tihhonjuk</t>
  </si>
  <si>
    <t>A-puul</t>
  </si>
  <si>
    <t>1-4, 2-3</t>
  </si>
  <si>
    <t>Võitjad</t>
  </si>
  <si>
    <t>Kaotajad</t>
  </si>
  <si>
    <t>VK-KV</t>
  </si>
  <si>
    <t>Koht</t>
  </si>
  <si>
    <t>Karla Purgats, Vadim Tihhonjuk</t>
  </si>
  <si>
    <t>B-puul</t>
  </si>
  <si>
    <t>Mait Metsla, Matti Vinni</t>
  </si>
  <si>
    <t xml:space="preserve">Artjom Kolkin, Dima </t>
  </si>
  <si>
    <t>C-puul</t>
  </si>
  <si>
    <t>0-1</t>
  </si>
  <si>
    <t>2-0</t>
  </si>
  <si>
    <t>1-1</t>
  </si>
  <si>
    <t>0-2</t>
  </si>
  <si>
    <t>Ivar Viljaste, Sirje Viljaste</t>
  </si>
  <si>
    <t>Argo Sepp, Oskar Sepp</t>
  </si>
  <si>
    <t>Aigi Orro, Johannes Neiland</t>
  </si>
  <si>
    <t>Emil Murzajev, Vadim Tihhonjuk</t>
  </si>
  <si>
    <t>Andrei Grintšak, Danil Allekankin</t>
  </si>
  <si>
    <t>Aarne Välja, Pjotr Nikkar</t>
  </si>
  <si>
    <t xml:space="preserve">Punktid </t>
  </si>
  <si>
    <t>Arvesse läheb 5 võistlust 6st</t>
  </si>
  <si>
    <t>1 - 3 koht</t>
  </si>
  <si>
    <t>4 - 6 koht</t>
  </si>
  <si>
    <t>7 - 9 koht</t>
  </si>
  <si>
    <t>10 - 11 koht</t>
  </si>
  <si>
    <t>Eesti sise-MV</t>
  </si>
  <si>
    <t>Osalusi</t>
  </si>
  <si>
    <t>Kokku</t>
  </si>
  <si>
    <t>IDA-VIRUMAA PETANGIKALENDER 2012-2013 (SISE)</t>
  </si>
  <si>
    <t>1. koht</t>
  </si>
  <si>
    <t>3. koht</t>
  </si>
  <si>
    <t>2. koht</t>
  </si>
  <si>
    <t>1-4 koht</t>
  </si>
  <si>
    <t>5-8 koht</t>
  </si>
  <si>
    <t>5-10 koht</t>
  </si>
  <si>
    <t>5-9 koht</t>
  </si>
  <si>
    <t>v</t>
  </si>
  <si>
    <t>k</t>
  </si>
  <si>
    <t>+3</t>
  </si>
  <si>
    <t>-6</t>
  </si>
  <si>
    <t>1-0</t>
  </si>
  <si>
    <t>1-11 koht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</si>
</sst>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ddd&quot;, &quot;dd/mm/yyyy"/>
    <numFmt numFmtId="165" formatCode="#&quot; €&quot;"/>
    <numFmt numFmtId="166" formatCode="#,##0\ &quot;€&quot;"/>
    <numFmt numFmtId="167" formatCode="ddd&quot;, &quot;dd/mm"/>
    <numFmt numFmtId="168" formatCode="dd/mm"/>
    <numFmt numFmtId="169" formatCode="0;\-0;;@"/>
    <numFmt numFmtId="170" formatCode="\+0;\-0;0"/>
  </numFmts>
  <fonts count="30" x14ac:knownFonts="1">
    <font>
      <sz val="10"/>
      <color theme="1"/>
      <name val="Arial"/>
      <family val="2"/>
      <charset val="186"/>
    </font>
    <font>
      <sz val="10"/>
      <color indexed="8"/>
      <name val="Arial"/>
      <family val="2"/>
      <charset val="186"/>
    </font>
    <font>
      <b/>
      <sz val="10"/>
      <color indexed="8"/>
      <name val="Arial"/>
      <family val="2"/>
      <charset val="186"/>
    </font>
    <font>
      <sz val="10"/>
      <color indexed="8"/>
      <name val="Times New Roman"/>
      <family val="1"/>
      <charset val="186"/>
    </font>
    <font>
      <b/>
      <sz val="10"/>
      <name val="Arial"/>
      <family val="2"/>
      <charset val="186"/>
    </font>
    <font>
      <sz val="11"/>
      <color indexed="8"/>
      <name val="Calibri"/>
      <family val="2"/>
      <charset val="186"/>
    </font>
    <font>
      <b/>
      <sz val="10"/>
      <color indexed="23"/>
      <name val="Arial"/>
      <family val="2"/>
      <charset val="186"/>
    </font>
    <font>
      <sz val="10"/>
      <name val="Arial"/>
      <family val="2"/>
      <charset val="204"/>
    </font>
    <font>
      <sz val="10"/>
      <name val="Arial"/>
      <family val="2"/>
      <charset val="186"/>
    </font>
    <font>
      <sz val="10"/>
      <color indexed="23"/>
      <name val="Arial"/>
      <family val="2"/>
      <charset val="186"/>
    </font>
    <font>
      <i/>
      <sz val="10"/>
      <name val="Arial"/>
      <family val="2"/>
      <charset val="186"/>
    </font>
    <font>
      <b/>
      <sz val="8"/>
      <color indexed="81"/>
      <name val="Tahoma"/>
      <family val="2"/>
      <charset val="186"/>
    </font>
    <font>
      <sz val="8"/>
      <color indexed="8"/>
      <name val="Arial Narrow"/>
      <family val="2"/>
      <charset val="186"/>
    </font>
    <font>
      <sz val="10"/>
      <color theme="1"/>
      <name val="Arial"/>
      <family val="2"/>
      <charset val="186"/>
    </font>
    <font>
      <u/>
      <sz val="10"/>
      <color theme="10"/>
      <name val="Arial"/>
      <family val="2"/>
      <charset val="186"/>
    </font>
    <font>
      <u/>
      <sz val="11"/>
      <color theme="10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0"/>
      <color theme="1"/>
      <name val="Arial"/>
      <family val="2"/>
      <charset val="186"/>
    </font>
    <font>
      <sz val="10"/>
      <color rgb="FFFF0000"/>
      <name val="Arial"/>
      <family val="2"/>
      <charset val="186"/>
    </font>
    <font>
      <b/>
      <sz val="10"/>
      <color rgb="FF0070C0"/>
      <name val="Arial"/>
      <family val="2"/>
      <charset val="186"/>
    </font>
    <font>
      <sz val="10"/>
      <color rgb="FF000000"/>
      <name val="Arial"/>
      <family val="2"/>
      <charset val="186"/>
    </font>
    <font>
      <sz val="10"/>
      <color rgb="FFCC0000"/>
      <name val="Arial"/>
      <family val="2"/>
      <charset val="186"/>
    </font>
    <font>
      <i/>
      <sz val="10"/>
      <color theme="1"/>
      <name val="Arial"/>
      <family val="2"/>
      <charset val="186"/>
    </font>
    <font>
      <b/>
      <i/>
      <sz val="10"/>
      <color theme="1"/>
      <name val="Arial"/>
      <family val="2"/>
      <charset val="186"/>
    </font>
    <font>
      <b/>
      <u/>
      <sz val="10"/>
      <color theme="1"/>
      <name val="Arial"/>
      <family val="2"/>
      <charset val="186"/>
    </font>
    <font>
      <b/>
      <sz val="10"/>
      <color rgb="FF00B050"/>
      <name val="Arial"/>
      <family val="2"/>
      <charset val="186"/>
    </font>
    <font>
      <i/>
      <sz val="10"/>
      <color rgb="FFCC0000"/>
      <name val="Arial"/>
      <family val="2"/>
      <charset val="186"/>
    </font>
    <font>
      <strike/>
      <sz val="10"/>
      <color rgb="FF00B0F0"/>
      <name val="Arial"/>
      <family val="2"/>
      <charset val="186"/>
    </font>
    <font>
      <u/>
      <sz val="10"/>
      <color indexed="8"/>
      <name val="Arial"/>
      <family val="2"/>
      <charset val="186"/>
    </font>
    <font>
      <u/>
      <sz val="10"/>
      <name val="Arial"/>
      <family val="2"/>
      <charset val="186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FFFF99"/>
        <bgColor indexed="9"/>
      </patternFill>
    </fill>
    <fill>
      <patternFill patternType="solid">
        <fgColor rgb="FFFF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/>
    <xf numFmtId="0" fontId="7" fillId="0" borderId="0"/>
    <xf numFmtId="0" fontId="3" fillId="0" borderId="0"/>
    <xf numFmtId="0" fontId="8" fillId="0" borderId="0"/>
    <xf numFmtId="0" fontId="5" fillId="0" borderId="0"/>
    <xf numFmtId="0" fontId="16" fillId="0" borderId="0"/>
    <xf numFmtId="49" fontId="12" fillId="2" borderId="0" applyBorder="0" applyProtection="0">
      <alignment horizontal="left" vertical="top" wrapText="1"/>
    </xf>
  </cellStyleXfs>
  <cellXfs count="204">
    <xf numFmtId="0" fontId="0" fillId="0" borderId="0" xfId="0"/>
    <xf numFmtId="164" fontId="19" fillId="3" borderId="0" xfId="5" applyNumberFormat="1" applyFont="1" applyFill="1" applyBorder="1" applyAlignment="1">
      <alignment horizontal="left"/>
    </xf>
    <xf numFmtId="20" fontId="4" fillId="3" borderId="0" xfId="5" applyNumberFormat="1" applyFont="1" applyFill="1" applyBorder="1" applyAlignment="1">
      <alignment horizontal="left"/>
    </xf>
    <xf numFmtId="0" fontId="1" fillId="0" borderId="0" xfId="7" applyFont="1" applyAlignment="1"/>
    <xf numFmtId="0" fontId="1" fillId="0" borderId="0" xfId="7" applyFont="1" applyAlignment="1">
      <alignment horizontal="center"/>
    </xf>
    <xf numFmtId="165" fontId="1" fillId="0" borderId="0" xfId="7" applyNumberFormat="1" applyFont="1" applyAlignment="1">
      <alignment horizontal="right"/>
    </xf>
    <xf numFmtId="164" fontId="2" fillId="4" borderId="1" xfId="7" applyNumberFormat="1" applyFont="1" applyFill="1" applyBorder="1" applyAlignment="1"/>
    <xf numFmtId="20" fontId="2" fillId="4" borderId="1" xfId="7" applyNumberFormat="1" applyFont="1" applyFill="1" applyBorder="1" applyAlignment="1"/>
    <xf numFmtId="0" fontId="2" fillId="4" borderId="1" xfId="7" applyFont="1" applyFill="1" applyBorder="1" applyAlignment="1"/>
    <xf numFmtId="165" fontId="2" fillId="4" borderId="1" xfId="7" applyNumberFormat="1" applyFont="1" applyFill="1" applyBorder="1" applyAlignment="1"/>
    <xf numFmtId="0" fontId="1" fillId="0" borderId="0" xfId="7" applyFont="1" applyAlignment="1">
      <alignment vertical="center"/>
    </xf>
    <xf numFmtId="165" fontId="1" fillId="0" borderId="0" xfId="7" applyNumberFormat="1" applyFont="1" applyAlignment="1">
      <alignment horizontal="right" vertical="center"/>
    </xf>
    <xf numFmtId="49" fontId="1" fillId="0" borderId="1" xfId="7" applyNumberFormat="1" applyFont="1" applyBorder="1" applyAlignment="1"/>
    <xf numFmtId="0" fontId="1" fillId="0" borderId="1" xfId="7" applyFont="1" applyBorder="1" applyAlignment="1"/>
    <xf numFmtId="0" fontId="14" fillId="0" borderId="1" xfId="2" applyFont="1" applyBorder="1"/>
    <xf numFmtId="0" fontId="20" fillId="5" borderId="1" xfId="4" applyFont="1" applyFill="1" applyBorder="1" applyAlignment="1">
      <alignment horizontal="left" vertical="top"/>
    </xf>
    <xf numFmtId="165" fontId="1" fillId="0" borderId="1" xfId="7" applyNumberFormat="1" applyFont="1" applyBorder="1" applyAlignment="1">
      <alignment horizontal="center"/>
    </xf>
    <xf numFmtId="0" fontId="1" fillId="0" borderId="1" xfId="7" applyFont="1" applyBorder="1" applyAlignment="1">
      <alignment horizontal="center"/>
    </xf>
    <xf numFmtId="165" fontId="1" fillId="0" borderId="0" xfId="7" applyNumberFormat="1" applyFont="1" applyAlignment="1">
      <alignment horizontal="center" vertical="center"/>
    </xf>
    <xf numFmtId="0" fontId="1" fillId="0" borderId="0" xfId="7" applyFont="1" applyAlignment="1">
      <alignment horizontal="center" vertical="center"/>
    </xf>
    <xf numFmtId="49" fontId="8" fillId="0" borderId="1" xfId="7" applyNumberFormat="1" applyFont="1" applyBorder="1" applyAlignment="1"/>
    <xf numFmtId="0" fontId="8" fillId="0" borderId="0" xfId="7" applyFont="1" applyAlignment="1">
      <alignment vertical="center"/>
    </xf>
    <xf numFmtId="0" fontId="1" fillId="7" borderId="1" xfId="7" applyFont="1" applyFill="1" applyBorder="1" applyAlignment="1">
      <alignment horizontal="center"/>
    </xf>
    <xf numFmtId="0" fontId="8" fillId="7" borderId="0" xfId="5" applyFont="1" applyFill="1" applyAlignment="1">
      <alignment horizontal="left"/>
    </xf>
    <xf numFmtId="0" fontId="8" fillId="7" borderId="0" xfId="5" applyFont="1" applyFill="1" applyAlignment="1">
      <alignment horizontal="center"/>
    </xf>
    <xf numFmtId="0" fontId="8" fillId="0" borderId="0" xfId="5" applyFont="1" applyFill="1" applyAlignment="1"/>
    <xf numFmtId="165" fontId="8" fillId="0" borderId="0" xfId="5" applyNumberFormat="1" applyFont="1" applyFill="1" applyAlignment="1">
      <alignment horizontal="right"/>
    </xf>
    <xf numFmtId="0" fontId="1" fillId="0" borderId="0" xfId="5" applyFont="1" applyFill="1" applyBorder="1" applyAlignment="1">
      <alignment horizontal="left"/>
    </xf>
    <xf numFmtId="164" fontId="8" fillId="0" borderId="0" xfId="5" applyNumberFormat="1" applyFont="1" applyFill="1" applyAlignment="1">
      <alignment horizontal="left"/>
    </xf>
    <xf numFmtId="0" fontId="8" fillId="0" borderId="0" xfId="5" applyFont="1" applyFill="1" applyAlignment="1">
      <alignment horizontal="left"/>
    </xf>
    <xf numFmtId="0" fontId="8" fillId="0" borderId="0" xfId="5" applyFont="1" applyFill="1" applyAlignment="1">
      <alignment horizontal="center"/>
    </xf>
    <xf numFmtId="164" fontId="2" fillId="0" borderId="0" xfId="7" applyNumberFormat="1" applyFont="1" applyAlignment="1"/>
    <xf numFmtId="20" fontId="2" fillId="0" borderId="0" xfId="7" applyNumberFormat="1" applyFont="1" applyAlignment="1"/>
    <xf numFmtId="0" fontId="19" fillId="0" borderId="0" xfId="3" applyFont="1"/>
    <xf numFmtId="0" fontId="13" fillId="0" borderId="0" xfId="3" applyFont="1"/>
    <xf numFmtId="0" fontId="21" fillId="0" borderId="0" xfId="4" applyFont="1" applyFill="1" applyAlignment="1">
      <alignment horizontal="right"/>
    </xf>
    <xf numFmtId="0" fontId="10" fillId="0" borderId="0" xfId="4" applyFont="1" applyFill="1" applyBorder="1" applyAlignment="1"/>
    <xf numFmtId="0" fontId="13" fillId="0" borderId="2" xfId="3" applyFont="1" applyBorder="1"/>
    <xf numFmtId="0" fontId="13" fillId="0" borderId="2" xfId="3" applyFont="1" applyBorder="1" applyAlignment="1">
      <alignment horizontal="center"/>
    </xf>
    <xf numFmtId="0" fontId="17" fillId="0" borderId="2" xfId="3" applyFont="1" applyBorder="1"/>
    <xf numFmtId="0" fontId="17" fillId="0" borderId="2" xfId="3" applyFont="1" applyBorder="1" applyAlignment="1">
      <alignment horizontal="center"/>
    </xf>
    <xf numFmtId="0" fontId="4" fillId="0" borderId="2" xfId="3" applyFont="1" applyBorder="1" applyAlignment="1">
      <alignment horizontal="center"/>
    </xf>
    <xf numFmtId="0" fontId="17" fillId="0" borderId="2" xfId="3" applyFont="1" applyFill="1" applyBorder="1" applyAlignment="1">
      <alignment horizontal="center"/>
    </xf>
    <xf numFmtId="0" fontId="8" fillId="0" borderId="2" xfId="3" applyFont="1" applyFill="1" applyBorder="1" applyAlignment="1">
      <alignment horizontal="center"/>
    </xf>
    <xf numFmtId="0" fontId="4" fillId="0" borderId="2" xfId="3" applyFont="1" applyFill="1" applyBorder="1" applyAlignment="1">
      <alignment horizontal="center"/>
    </xf>
    <xf numFmtId="169" fontId="8" fillId="0" borderId="0" xfId="4" applyNumberFormat="1" applyFont="1" applyFill="1" applyAlignment="1">
      <alignment horizontal="center"/>
    </xf>
    <xf numFmtId="0" fontId="13" fillId="4" borderId="2" xfId="3" applyFont="1" applyFill="1" applyBorder="1"/>
    <xf numFmtId="0" fontId="13" fillId="0" borderId="2" xfId="3" applyFont="1" applyFill="1" applyBorder="1" applyAlignment="1">
      <alignment horizontal="center"/>
    </xf>
    <xf numFmtId="0" fontId="13" fillId="8" borderId="2" xfId="3" applyFont="1" applyFill="1" applyBorder="1"/>
    <xf numFmtId="0" fontId="13" fillId="0" borderId="2" xfId="3" applyFont="1" applyFill="1" applyBorder="1"/>
    <xf numFmtId="0" fontId="22" fillId="0" borderId="2" xfId="3" applyFont="1" applyBorder="1"/>
    <xf numFmtId="0" fontId="23" fillId="0" borderId="2" xfId="3" applyFont="1" applyBorder="1" applyAlignment="1">
      <alignment horizontal="center"/>
    </xf>
    <xf numFmtId="0" fontId="4" fillId="4" borderId="0" xfId="4" applyFont="1" applyFill="1" applyAlignment="1"/>
    <xf numFmtId="0" fontId="8" fillId="4" borderId="0" xfId="4" applyFont="1" applyFill="1" applyAlignment="1">
      <alignment horizontal="right"/>
    </xf>
    <xf numFmtId="0" fontId="23" fillId="4" borderId="0" xfId="3" applyFont="1" applyFill="1" applyBorder="1" applyAlignment="1">
      <alignment horizontal="center"/>
    </xf>
    <xf numFmtId="169" fontId="8" fillId="4" borderId="0" xfId="4" applyNumberFormat="1" applyFont="1" applyFill="1" applyAlignment="1">
      <alignment horizontal="center"/>
    </xf>
    <xf numFmtId="0" fontId="13" fillId="4" borderId="0" xfId="3" applyFont="1" applyFill="1"/>
    <xf numFmtId="169" fontId="4" fillId="4" borderId="0" xfId="4" applyNumberFormat="1" applyFont="1" applyFill="1" applyAlignment="1"/>
    <xf numFmtId="0" fontId="13" fillId="4" borderId="0" xfId="3" applyFont="1" applyFill="1" applyBorder="1"/>
    <xf numFmtId="0" fontId="13" fillId="4" borderId="0" xfId="3" applyFont="1" applyFill="1" applyBorder="1" applyAlignment="1">
      <alignment horizontal="center"/>
    </xf>
    <xf numFmtId="0" fontId="22" fillId="0" borderId="0" xfId="3" applyFont="1"/>
    <xf numFmtId="0" fontId="14" fillId="0" borderId="0" xfId="2" applyFont="1"/>
    <xf numFmtId="0" fontId="13" fillId="0" borderId="0" xfId="3" applyFont="1" applyAlignment="1"/>
    <xf numFmtId="0" fontId="13" fillId="9" borderId="2" xfId="3" applyFont="1" applyFill="1" applyBorder="1" applyAlignment="1">
      <alignment horizontal="center"/>
    </xf>
    <xf numFmtId="49" fontId="13" fillId="0" borderId="2" xfId="3" applyNumberFormat="1" applyFont="1" applyBorder="1" applyAlignment="1">
      <alignment horizontal="center"/>
    </xf>
    <xf numFmtId="49" fontId="13" fillId="0" borderId="0" xfId="3" applyNumberFormat="1" applyFont="1" applyBorder="1" applyAlignment="1">
      <alignment horizontal="center"/>
    </xf>
    <xf numFmtId="0" fontId="17" fillId="0" borderId="0" xfId="3" applyFont="1"/>
    <xf numFmtId="0" fontId="13" fillId="0" borderId="0" xfId="3" applyFont="1" applyAlignment="1">
      <alignment horizontal="center"/>
    </xf>
    <xf numFmtId="49" fontId="13" fillId="0" borderId="0" xfId="3" applyNumberFormat="1" applyFont="1" applyAlignment="1">
      <alignment horizontal="center"/>
    </xf>
    <xf numFmtId="0" fontId="13" fillId="0" borderId="0" xfId="3" applyFont="1" applyBorder="1"/>
    <xf numFmtId="0" fontId="8" fillId="0" borderId="2" xfId="3" applyFont="1" applyBorder="1" applyAlignment="1">
      <alignment horizontal="center"/>
    </xf>
    <xf numFmtId="0" fontId="17" fillId="0" borderId="0" xfId="3" applyFont="1" applyBorder="1"/>
    <xf numFmtId="0" fontId="13" fillId="0" borderId="0" xfId="3" applyFont="1" applyBorder="1" applyAlignment="1">
      <alignment horizontal="center"/>
    </xf>
    <xf numFmtId="16" fontId="13" fillId="0" borderId="0" xfId="3" applyNumberFormat="1" applyFont="1" applyBorder="1" applyAlignment="1">
      <alignment horizontal="center"/>
    </xf>
    <xf numFmtId="0" fontId="13" fillId="0" borderId="0" xfId="3" applyFont="1" applyFill="1" applyBorder="1" applyAlignment="1">
      <alignment horizontal="center"/>
    </xf>
    <xf numFmtId="0" fontId="13" fillId="0" borderId="0" xfId="3" applyFont="1" applyBorder="1" applyAlignment="1">
      <alignment horizontal="right"/>
    </xf>
    <xf numFmtId="0" fontId="17" fillId="0" borderId="0" xfId="3" applyFont="1" applyFill="1" applyBorder="1" applyAlignment="1">
      <alignment horizontal="right"/>
    </xf>
    <xf numFmtId="0" fontId="13" fillId="0" borderId="0" xfId="3" applyFont="1" applyAlignment="1">
      <alignment horizontal="left"/>
    </xf>
    <xf numFmtId="0" fontId="17" fillId="0" borderId="0" xfId="3" applyFont="1" applyAlignment="1">
      <alignment horizontal="right"/>
    </xf>
    <xf numFmtId="0" fontId="13" fillId="0" borderId="3" xfId="3" applyFont="1" applyBorder="1"/>
    <xf numFmtId="0" fontId="13" fillId="0" borderId="4" xfId="3" applyFont="1" applyBorder="1"/>
    <xf numFmtId="0" fontId="13" fillId="0" borderId="5" xfId="3" applyFont="1" applyBorder="1" applyAlignment="1">
      <alignment horizontal="left"/>
    </xf>
    <xf numFmtId="0" fontId="13" fillId="0" borderId="5" xfId="3" applyFont="1" applyBorder="1"/>
    <xf numFmtId="0" fontId="13" fillId="0" borderId="6" xfId="3" applyFont="1" applyBorder="1"/>
    <xf numFmtId="0" fontId="13" fillId="0" borderId="0" xfId="3" applyFont="1" applyBorder="1" applyAlignment="1">
      <alignment horizontal="left"/>
    </xf>
    <xf numFmtId="0" fontId="13" fillId="0" borderId="7" xfId="3" applyFont="1" applyBorder="1"/>
    <xf numFmtId="0" fontId="17" fillId="0" borderId="7" xfId="3" applyFont="1" applyBorder="1"/>
    <xf numFmtId="0" fontId="13" fillId="0" borderId="8" xfId="3" applyFont="1" applyBorder="1"/>
    <xf numFmtId="0" fontId="13" fillId="0" borderId="9" xfId="3" applyFont="1" applyBorder="1"/>
    <xf numFmtId="0" fontId="13" fillId="0" borderId="10" xfId="3" applyFont="1" applyBorder="1"/>
    <xf numFmtId="0" fontId="8" fillId="0" borderId="2" xfId="3" applyFont="1" applyBorder="1"/>
    <xf numFmtId="49" fontId="8" fillId="0" borderId="0" xfId="3" applyNumberFormat="1" applyFont="1" applyBorder="1" applyAlignment="1">
      <alignment horizontal="center"/>
    </xf>
    <xf numFmtId="14" fontId="13" fillId="0" borderId="0" xfId="3" applyNumberFormat="1" applyFont="1" applyAlignment="1">
      <alignment vertical="center"/>
    </xf>
    <xf numFmtId="0" fontId="22" fillId="0" borderId="0" xfId="3" applyFont="1" applyBorder="1"/>
    <xf numFmtId="0" fontId="23" fillId="0" borderId="0" xfId="3" applyFont="1" applyBorder="1" applyAlignment="1">
      <alignment horizontal="center"/>
    </xf>
    <xf numFmtId="0" fontId="17" fillId="0" borderId="0" xfId="3" applyFont="1" applyBorder="1" applyAlignment="1">
      <alignment horizontal="center"/>
    </xf>
    <xf numFmtId="49" fontId="13" fillId="0" borderId="0" xfId="3" applyNumberFormat="1" applyFont="1"/>
    <xf numFmtId="49" fontId="17" fillId="0" borderId="2" xfId="3" applyNumberFormat="1" applyFont="1" applyBorder="1" applyAlignment="1">
      <alignment horizontal="center"/>
    </xf>
    <xf numFmtId="0" fontId="18" fillId="0" borderId="2" xfId="3" applyFont="1" applyBorder="1" applyAlignment="1">
      <alignment horizontal="center"/>
    </xf>
    <xf numFmtId="0" fontId="18" fillId="0" borderId="0" xfId="3" applyFont="1" applyBorder="1" applyAlignment="1">
      <alignment horizontal="center"/>
    </xf>
    <xf numFmtId="49" fontId="18" fillId="0" borderId="0" xfId="3" applyNumberFormat="1" applyFont="1" applyBorder="1" applyAlignment="1">
      <alignment horizontal="center"/>
    </xf>
    <xf numFmtId="0" fontId="24" fillId="0" borderId="0" xfId="3" applyFont="1"/>
    <xf numFmtId="0" fontId="13" fillId="0" borderId="8" xfId="3" applyFont="1" applyBorder="1" applyAlignment="1">
      <alignment horizontal="left"/>
    </xf>
    <xf numFmtId="0" fontId="8" fillId="0" borderId="0" xfId="3" applyFont="1" applyAlignment="1">
      <alignment horizontal="left"/>
    </xf>
    <xf numFmtId="0" fontId="8" fillId="0" borderId="4" xfId="3" applyFont="1" applyBorder="1" applyAlignment="1"/>
    <xf numFmtId="0" fontId="13" fillId="0" borderId="3" xfId="3" applyFont="1" applyBorder="1" applyAlignment="1">
      <alignment horizontal="left"/>
    </xf>
    <xf numFmtId="0" fontId="8" fillId="0" borderId="8" xfId="3" applyFont="1" applyBorder="1" applyAlignment="1"/>
    <xf numFmtId="0" fontId="13" fillId="0" borderId="6" xfId="3" applyFont="1" applyBorder="1" applyAlignment="1">
      <alignment horizontal="left"/>
    </xf>
    <xf numFmtId="0" fontId="8" fillId="0" borderId="4" xfId="3" applyFont="1" applyBorder="1" applyAlignment="1">
      <alignment horizontal="left"/>
    </xf>
    <xf numFmtId="0" fontId="8" fillId="0" borderId="6" xfId="3" applyFont="1" applyBorder="1" applyAlignment="1">
      <alignment horizontal="left"/>
    </xf>
    <xf numFmtId="0" fontId="13" fillId="0" borderId="4" xfId="3" applyFont="1" applyBorder="1" applyAlignment="1"/>
    <xf numFmtId="0" fontId="8" fillId="0" borderId="0" xfId="3" applyFont="1" applyBorder="1" applyAlignment="1">
      <alignment horizontal="left"/>
    </xf>
    <xf numFmtId="0" fontId="13" fillId="0" borderId="8" xfId="3" applyFont="1" applyBorder="1" applyAlignment="1"/>
    <xf numFmtId="0" fontId="13" fillId="0" borderId="4" xfId="3" applyFont="1" applyBorder="1" applyAlignment="1">
      <alignment horizontal="left"/>
    </xf>
    <xf numFmtId="0" fontId="4" fillId="0" borderId="0" xfId="3" applyFont="1" applyBorder="1" applyAlignment="1">
      <alignment horizontal="left"/>
    </xf>
    <xf numFmtId="0" fontId="13" fillId="0" borderId="9" xfId="3" applyFont="1" applyBorder="1" applyAlignment="1">
      <alignment horizontal="right"/>
    </xf>
    <xf numFmtId="0" fontId="13" fillId="0" borderId="9" xfId="3" applyFont="1" applyBorder="1" applyAlignment="1"/>
    <xf numFmtId="0" fontId="8" fillId="0" borderId="8" xfId="3" applyFont="1" applyBorder="1" applyAlignment="1">
      <alignment horizontal="left"/>
    </xf>
    <xf numFmtId="0" fontId="4" fillId="0" borderId="7" xfId="3" applyFont="1" applyBorder="1" applyAlignment="1"/>
    <xf numFmtId="0" fontId="8" fillId="0" borderId="3" xfId="3" applyFont="1" applyBorder="1" applyAlignment="1">
      <alignment horizontal="left"/>
    </xf>
    <xf numFmtId="0" fontId="8" fillId="0" borderId="6" xfId="3" applyFont="1" applyBorder="1" applyAlignment="1"/>
    <xf numFmtId="0" fontId="8" fillId="0" borderId="0" xfId="3" applyFont="1" applyAlignment="1"/>
    <xf numFmtId="0" fontId="13" fillId="0" borderId="0" xfId="3" applyFont="1" applyBorder="1" applyAlignment="1"/>
    <xf numFmtId="0" fontId="13" fillId="0" borderId="11" xfId="3" applyFont="1" applyBorder="1" applyAlignment="1">
      <alignment horizontal="left"/>
    </xf>
    <xf numFmtId="0" fontId="13" fillId="0" borderId="12" xfId="3" applyFont="1" applyBorder="1" applyAlignment="1">
      <alignment horizontal="left"/>
    </xf>
    <xf numFmtId="0" fontId="8" fillId="0" borderId="0" xfId="3" applyFont="1" applyBorder="1" applyAlignment="1"/>
    <xf numFmtId="0" fontId="13" fillId="0" borderId="9" xfId="3" applyFont="1" applyBorder="1" applyAlignment="1">
      <alignment horizontal="left"/>
    </xf>
    <xf numFmtId="0" fontId="8" fillId="0" borderId="9" xfId="3" applyFont="1" applyBorder="1" applyAlignment="1">
      <alignment horizontal="left"/>
    </xf>
    <xf numFmtId="0" fontId="17" fillId="0" borderId="0" xfId="3" applyFont="1" applyBorder="1" applyAlignment="1"/>
    <xf numFmtId="0" fontId="17" fillId="0" borderId="9" xfId="3" applyFont="1" applyBorder="1"/>
    <xf numFmtId="0" fontId="13" fillId="0" borderId="13" xfId="3" applyFont="1" applyBorder="1" applyAlignment="1">
      <alignment horizontal="left"/>
    </xf>
    <xf numFmtId="0" fontId="13" fillId="0" borderId="0" xfId="3" applyFont="1" applyAlignment="1">
      <alignment horizontal="right"/>
    </xf>
    <xf numFmtId="49" fontId="13" fillId="0" borderId="0" xfId="3" applyNumberFormat="1" applyFont="1" applyFill="1" applyBorder="1" applyAlignment="1">
      <alignment horizontal="center"/>
    </xf>
    <xf numFmtId="49" fontId="13" fillId="0" borderId="2" xfId="3" applyNumberFormat="1" applyFont="1" applyFill="1" applyBorder="1" applyAlignment="1">
      <alignment horizontal="center"/>
    </xf>
    <xf numFmtId="20" fontId="13" fillId="0" borderId="2" xfId="3" applyNumberFormat="1" applyFont="1" applyFill="1" applyBorder="1" applyAlignment="1">
      <alignment horizontal="center"/>
    </xf>
    <xf numFmtId="0" fontId="13" fillId="0" borderId="0" xfId="3" applyFont="1" applyFill="1" applyBorder="1"/>
    <xf numFmtId="167" fontId="1" fillId="7" borderId="0" xfId="3" applyNumberFormat="1" applyFont="1" applyFill="1" applyBorder="1" applyAlignment="1">
      <alignment horizontal="left"/>
    </xf>
    <xf numFmtId="49" fontId="8" fillId="6" borderId="1" xfId="7" applyNumberFormat="1" applyFont="1" applyFill="1" applyBorder="1" applyAlignment="1"/>
    <xf numFmtId="49" fontId="8" fillId="7" borderId="1" xfId="7" applyNumberFormat="1" applyFont="1" applyFill="1" applyBorder="1" applyAlignment="1"/>
    <xf numFmtId="20" fontId="8" fillId="6" borderId="1" xfId="7" applyNumberFormat="1" applyFont="1" applyFill="1" applyBorder="1" applyAlignment="1">
      <alignment vertical="center"/>
    </xf>
    <xf numFmtId="0" fontId="8" fillId="6" borderId="1" xfId="7" applyFont="1" applyFill="1" applyBorder="1" applyAlignment="1"/>
    <xf numFmtId="0" fontId="20" fillId="7" borderId="1" xfId="4" applyFont="1" applyFill="1" applyBorder="1" applyAlignment="1">
      <alignment horizontal="left" vertical="top"/>
    </xf>
    <xf numFmtId="166" fontId="8" fillId="6" borderId="1" xfId="7" applyNumberFormat="1" applyFont="1" applyFill="1" applyBorder="1" applyAlignment="1">
      <alignment horizontal="center"/>
    </xf>
    <xf numFmtId="20" fontId="8" fillId="6" borderId="1" xfId="7" applyNumberFormat="1" applyFont="1" applyFill="1" applyBorder="1" applyAlignment="1"/>
    <xf numFmtId="0" fontId="0" fillId="0" borderId="0" xfId="3" applyFont="1"/>
    <xf numFmtId="0" fontId="17" fillId="0" borderId="14" xfId="3" applyFont="1" applyBorder="1"/>
    <xf numFmtId="0" fontId="17" fillId="0" borderId="15" xfId="3" applyFont="1" applyBorder="1"/>
    <xf numFmtId="49" fontId="17" fillId="0" borderId="14" xfId="3" applyNumberFormat="1" applyFont="1" applyBorder="1"/>
    <xf numFmtId="0" fontId="0" fillId="0" borderId="0" xfId="3" applyFont="1" applyBorder="1" applyAlignment="1">
      <alignment horizontal="left"/>
    </xf>
    <xf numFmtId="0" fontId="19" fillId="0" borderId="3" xfId="3" applyFont="1" applyBorder="1"/>
    <xf numFmtId="0" fontId="19" fillId="0" borderId="6" xfId="3" applyFont="1" applyBorder="1" applyAlignment="1"/>
    <xf numFmtId="0" fontId="25" fillId="0" borderId="6" xfId="3" applyFont="1" applyBorder="1" applyAlignment="1">
      <alignment horizontal="right"/>
    </xf>
    <xf numFmtId="0" fontId="25" fillId="0" borderId="6" xfId="3" applyFont="1" applyBorder="1" applyAlignment="1"/>
    <xf numFmtId="0" fontId="25" fillId="0" borderId="3" xfId="3" applyFont="1" applyBorder="1" applyAlignment="1"/>
    <xf numFmtId="0" fontId="17" fillId="0" borderId="0" xfId="3" applyFont="1" applyBorder="1" applyAlignment="1">
      <alignment horizontal="right"/>
    </xf>
    <xf numFmtId="0" fontId="4" fillId="0" borderId="2" xfId="3" applyFont="1" applyBorder="1"/>
    <xf numFmtId="0" fontId="21" fillId="0" borderId="2" xfId="3" applyFont="1" applyFill="1" applyBorder="1"/>
    <xf numFmtId="0" fontId="26" fillId="0" borderId="2" xfId="3" applyFont="1" applyBorder="1"/>
    <xf numFmtId="0" fontId="21" fillId="0" borderId="2" xfId="3" applyFont="1" applyBorder="1"/>
    <xf numFmtId="0" fontId="0" fillId="10" borderId="2" xfId="3" applyFont="1" applyFill="1" applyBorder="1"/>
    <xf numFmtId="0" fontId="13" fillId="10" borderId="2" xfId="3" applyFont="1" applyFill="1" applyBorder="1"/>
    <xf numFmtId="0" fontId="14" fillId="10" borderId="2" xfId="1" applyFill="1" applyBorder="1" applyAlignment="1">
      <alignment horizontal="center"/>
    </xf>
    <xf numFmtId="0" fontId="27" fillId="0" borderId="2" xfId="3" applyFont="1" applyFill="1" applyBorder="1" applyAlignment="1">
      <alignment horizontal="center"/>
    </xf>
    <xf numFmtId="168" fontId="4" fillId="10" borderId="2" xfId="2" applyNumberFormat="1" applyFont="1" applyFill="1" applyBorder="1" applyAlignment="1">
      <alignment horizontal="center"/>
    </xf>
    <xf numFmtId="0" fontId="13" fillId="11" borderId="2" xfId="3" applyFont="1" applyFill="1" applyBorder="1"/>
    <xf numFmtId="0" fontId="0" fillId="11" borderId="2" xfId="3" applyFont="1" applyFill="1" applyBorder="1"/>
    <xf numFmtId="0" fontId="14" fillId="11" borderId="2" xfId="1" applyFill="1" applyBorder="1" applyAlignment="1">
      <alignment horizontal="center"/>
    </xf>
    <xf numFmtId="0" fontId="14" fillId="11" borderId="2" xfId="2" applyFont="1" applyFill="1" applyBorder="1" applyAlignment="1">
      <alignment horizontal="center"/>
    </xf>
    <xf numFmtId="168" fontId="4" fillId="11" borderId="2" xfId="2" applyNumberFormat="1" applyFont="1" applyFill="1" applyBorder="1" applyAlignment="1">
      <alignment horizontal="center"/>
    </xf>
    <xf numFmtId="0" fontId="13" fillId="7" borderId="2" xfId="3" applyFont="1" applyFill="1" applyBorder="1"/>
    <xf numFmtId="0" fontId="28" fillId="0" borderId="1" xfId="7" applyFont="1" applyBorder="1" applyAlignment="1"/>
    <xf numFmtId="0" fontId="29" fillId="0" borderId="1" xfId="7" applyFont="1" applyBorder="1" applyAlignment="1"/>
    <xf numFmtId="0" fontId="29" fillId="6" borderId="1" xfId="7" applyFont="1" applyFill="1" applyBorder="1" applyAlignment="1">
      <alignment horizontal="left"/>
    </xf>
    <xf numFmtId="164" fontId="17" fillId="4" borderId="0" xfId="7" quotePrefix="1" applyNumberFormat="1" applyFont="1" applyFill="1" applyAlignment="1">
      <alignment vertical="center"/>
    </xf>
    <xf numFmtId="20" fontId="6" fillId="4" borderId="0" xfId="7" applyNumberFormat="1" applyFont="1" applyFill="1" applyAlignment="1">
      <alignment vertical="center"/>
    </xf>
    <xf numFmtId="49" fontId="17" fillId="4" borderId="0" xfId="7" quotePrefix="1" applyNumberFormat="1" applyFont="1" applyFill="1" applyAlignment="1">
      <alignment vertical="center"/>
    </xf>
    <xf numFmtId="49" fontId="9" fillId="4" borderId="0" xfId="7" applyNumberFormat="1" applyFont="1" applyFill="1" applyAlignment="1">
      <alignment vertical="center"/>
    </xf>
    <xf numFmtId="0" fontId="24" fillId="0" borderId="0" xfId="3" applyFont="1" applyBorder="1"/>
    <xf numFmtId="0" fontId="0" fillId="0" borderId="0" xfId="3" applyFont="1" applyBorder="1"/>
    <xf numFmtId="0" fontId="8" fillId="0" borderId="0" xfId="4" applyFont="1" applyFill="1" applyBorder="1" applyAlignment="1">
      <alignment textRotation="90"/>
    </xf>
    <xf numFmtId="0" fontId="8" fillId="0" borderId="0" xfId="4" applyFont="1" applyFill="1" applyAlignment="1">
      <alignment textRotation="90"/>
    </xf>
    <xf numFmtId="49" fontId="13" fillId="12" borderId="2" xfId="3" applyNumberFormat="1" applyFont="1" applyFill="1" applyBorder="1" applyAlignment="1">
      <alignment horizontal="center"/>
    </xf>
    <xf numFmtId="0" fontId="13" fillId="13" borderId="2" xfId="3" applyFont="1" applyFill="1" applyBorder="1" applyAlignment="1">
      <alignment horizontal="center"/>
    </xf>
    <xf numFmtId="0" fontId="8" fillId="13" borderId="2" xfId="3" applyFont="1" applyFill="1" applyBorder="1" applyAlignment="1">
      <alignment horizontal="center"/>
    </xf>
    <xf numFmtId="170" fontId="13" fillId="0" borderId="0" xfId="3" applyNumberFormat="1" applyFont="1" applyBorder="1" applyAlignment="1">
      <alignment horizontal="center"/>
    </xf>
    <xf numFmtId="170" fontId="0" fillId="13" borderId="0" xfId="3" applyNumberFormat="1" applyFont="1" applyFill="1" applyBorder="1" applyAlignment="1">
      <alignment horizontal="center"/>
    </xf>
    <xf numFmtId="0" fontId="0" fillId="0" borderId="0" xfId="3" applyFont="1" applyAlignment="1">
      <alignment horizontal="center"/>
    </xf>
    <xf numFmtId="170" fontId="13" fillId="13" borderId="0" xfId="3" applyNumberFormat="1" applyFont="1" applyFill="1" applyBorder="1" applyAlignment="1">
      <alignment horizontal="right"/>
    </xf>
    <xf numFmtId="170" fontId="13" fillId="0" borderId="0" xfId="3" applyNumberFormat="1" applyFont="1" applyBorder="1" applyAlignment="1">
      <alignment horizontal="right"/>
    </xf>
    <xf numFmtId="170" fontId="13" fillId="0" borderId="0" xfId="3" applyNumberFormat="1" applyFont="1" applyFill="1" applyBorder="1" applyAlignment="1">
      <alignment horizontal="right"/>
    </xf>
    <xf numFmtId="49" fontId="13" fillId="10" borderId="2" xfId="3" applyNumberFormat="1" applyFont="1" applyFill="1" applyBorder="1" applyAlignment="1">
      <alignment horizontal="center"/>
    </xf>
    <xf numFmtId="0" fontId="13" fillId="14" borderId="2" xfId="3" applyFont="1" applyFill="1" applyBorder="1" applyAlignment="1">
      <alignment horizontal="center"/>
    </xf>
    <xf numFmtId="170" fontId="0" fillId="14" borderId="0" xfId="3" applyNumberFormat="1" applyFont="1" applyFill="1" applyBorder="1" applyAlignment="1">
      <alignment horizontal="center"/>
    </xf>
    <xf numFmtId="49" fontId="0" fillId="13" borderId="0" xfId="3" applyNumberFormat="1" applyFont="1" applyFill="1" applyBorder="1" applyAlignment="1">
      <alignment horizontal="center"/>
    </xf>
    <xf numFmtId="49" fontId="0" fillId="14" borderId="0" xfId="3" applyNumberFormat="1" applyFont="1" applyFill="1" applyBorder="1" applyAlignment="1">
      <alignment horizontal="center"/>
    </xf>
    <xf numFmtId="49" fontId="0" fillId="13" borderId="0" xfId="3" applyNumberFormat="1" applyFont="1" applyFill="1" applyBorder="1" applyAlignment="1">
      <alignment horizontal="right"/>
    </xf>
    <xf numFmtId="49" fontId="13" fillId="0" borderId="0" xfId="3" applyNumberFormat="1" applyFont="1" applyBorder="1" applyAlignment="1">
      <alignment horizontal="right"/>
    </xf>
    <xf numFmtId="0" fontId="17" fillId="0" borderId="0" xfId="3" applyFont="1" applyAlignment="1">
      <alignment horizontal="center"/>
    </xf>
    <xf numFmtId="0" fontId="0" fillId="13" borderId="0" xfId="3" applyFont="1" applyFill="1" applyAlignment="1">
      <alignment horizontal="center"/>
    </xf>
    <xf numFmtId="0" fontId="18" fillId="14" borderId="2" xfId="3" applyFont="1" applyFill="1" applyBorder="1" applyAlignment="1">
      <alignment horizontal="center"/>
    </xf>
    <xf numFmtId="0" fontId="0" fillId="14" borderId="0" xfId="3" applyFont="1" applyFill="1" applyAlignment="1">
      <alignment horizontal="center"/>
    </xf>
    <xf numFmtId="0" fontId="0" fillId="0" borderId="2" xfId="3" applyFont="1" applyBorder="1" applyAlignment="1">
      <alignment horizontal="center"/>
    </xf>
    <xf numFmtId="49" fontId="17" fillId="0" borderId="0" xfId="3" applyNumberFormat="1" applyFont="1" applyAlignment="1">
      <alignment horizontal="right"/>
    </xf>
    <xf numFmtId="49" fontId="0" fillId="0" borderId="2" xfId="3" applyNumberFormat="1" applyFont="1" applyBorder="1" applyAlignment="1">
      <alignment horizontal="center"/>
    </xf>
  </cellXfs>
  <cellStyles count="10">
    <cellStyle name="Hyperlink" xfId="1" builtinId="8"/>
    <cellStyle name="Hyperlink 2" xfId="2"/>
    <cellStyle name="Normal" xfId="0" builtinId="0"/>
    <cellStyle name="Normal 2" xfId="3"/>
    <cellStyle name="Normal 2 2" xfId="4"/>
    <cellStyle name="Normal 3" xfId="5"/>
    <cellStyle name="Normal 3 2" xfId="6"/>
    <cellStyle name="Normal 4" xfId="7"/>
    <cellStyle name="Normal 5" xfId="8"/>
    <cellStyle name="WinCalendar_BlankCells_35" xfId="9"/>
  </cellStyles>
  <dxfs count="28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27"/>
  <sheetViews>
    <sheetView showGridLines="0" showRowColHeaders="0" workbookViewId="0">
      <pane ySplit="3" topLeftCell="A4" activePane="bottomLeft" state="frozen"/>
      <selection activeCell="I1" sqref="I1"/>
      <selection pane="bottomLeft" activeCell="I1" sqref="I1"/>
    </sheetView>
  </sheetViews>
  <sheetFormatPr defaultRowHeight="12.75" x14ac:dyDescent="0.2"/>
  <cols>
    <col min="1" max="1" width="12.5703125" style="31" customWidth="1"/>
    <col min="2" max="2" width="5.5703125" style="32" customWidth="1"/>
    <col min="3" max="3" width="20.28515625" style="3" bestFit="1" customWidth="1"/>
    <col min="4" max="4" width="3.85546875" style="3" bestFit="1" customWidth="1"/>
    <col min="5" max="5" width="10.140625" style="4" bestFit="1" customWidth="1"/>
    <col min="6" max="6" width="16.5703125" style="3" bestFit="1" customWidth="1"/>
    <col min="7" max="7" width="11.42578125" style="3" bestFit="1" customWidth="1"/>
    <col min="8" max="8" width="5.28515625" style="5" bestFit="1" customWidth="1"/>
    <col min="9" max="9" width="5" style="3" bestFit="1" customWidth="1"/>
    <col min="10" max="16384" width="9.140625" style="3"/>
  </cols>
  <sheetData>
    <row r="1" spans="1:11" x14ac:dyDescent="0.2">
      <c r="A1" s="1" t="s">
        <v>264</v>
      </c>
      <c r="B1" s="2"/>
    </row>
    <row r="3" spans="1:11" x14ac:dyDescent="0.2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9" t="s">
        <v>7</v>
      </c>
      <c r="I3" s="8" t="s">
        <v>8</v>
      </c>
    </row>
    <row r="4" spans="1:11" s="10" customFormat="1" x14ac:dyDescent="0.2">
      <c r="A4" s="173" t="s">
        <v>9</v>
      </c>
      <c r="B4" s="174"/>
      <c r="H4" s="11"/>
    </row>
    <row r="5" spans="1:11" x14ac:dyDescent="0.2">
      <c r="A5" s="12" t="s">
        <v>10</v>
      </c>
      <c r="B5" s="12" t="s">
        <v>11</v>
      </c>
      <c r="C5" s="13" t="s">
        <v>12</v>
      </c>
      <c r="D5" s="14" t="str">
        <f>HYPERLINK("#L1!G1","L1")</f>
        <v>L1</v>
      </c>
      <c r="E5" s="13" t="s">
        <v>13</v>
      </c>
      <c r="F5" s="170" t="str">
        <f>HYPERLINK("http://kaart.delfi.ee/?bookmark=225e5f274dc79e88e106035de3e50b2d","K-Järve petangihall")</f>
        <v>K-Järve petangihall</v>
      </c>
      <c r="G5" s="15" t="s">
        <v>14</v>
      </c>
      <c r="H5" s="16">
        <v>1</v>
      </c>
      <c r="I5" s="17">
        <v>19</v>
      </c>
    </row>
    <row r="6" spans="1:11" x14ac:dyDescent="0.2">
      <c r="A6" s="12" t="s">
        <v>15</v>
      </c>
      <c r="B6" s="12" t="s">
        <v>11</v>
      </c>
      <c r="C6" s="13" t="s">
        <v>16</v>
      </c>
      <c r="D6" s="14" t="str">
        <f>HYPERLINK("#P1!G1","P1")</f>
        <v>P1</v>
      </c>
      <c r="E6" s="13" t="s">
        <v>17</v>
      </c>
      <c r="F6" s="170" t="str">
        <f>HYPERLINK("http://kaart.delfi.ee/?bookmark=225e5f274dc79e88e106035de3e50b2d","K-Järve petangihall")</f>
        <v>K-Järve petangihall</v>
      </c>
      <c r="G6" s="15" t="s">
        <v>14</v>
      </c>
      <c r="H6" s="16">
        <v>1</v>
      </c>
      <c r="I6" s="17">
        <v>21</v>
      </c>
    </row>
    <row r="7" spans="1:11" s="10" customFormat="1" x14ac:dyDescent="0.2">
      <c r="A7" s="175" t="s">
        <v>18</v>
      </c>
      <c r="B7" s="176"/>
      <c r="H7" s="18"/>
      <c r="I7" s="19"/>
      <c r="J7" s="3"/>
      <c r="K7" s="3"/>
    </row>
    <row r="8" spans="1:11" x14ac:dyDescent="0.2">
      <c r="A8" s="20" t="s">
        <v>19</v>
      </c>
      <c r="B8" s="12" t="s">
        <v>11</v>
      </c>
      <c r="C8" s="13" t="s">
        <v>20</v>
      </c>
      <c r="D8" s="14" t="str">
        <f>HYPERLINK("#L2!G1","L2")</f>
        <v>L2</v>
      </c>
      <c r="E8" s="13" t="s">
        <v>13</v>
      </c>
      <c r="F8" s="170" t="str">
        <f>HYPERLINK("http://kaart.delfi.ee/?bookmark=225e5f274dc79e88e106035de3e50b2d","K-Järve petangihall")</f>
        <v>K-Järve petangihall</v>
      </c>
      <c r="G8" s="15" t="s">
        <v>14</v>
      </c>
      <c r="H8" s="16">
        <v>1</v>
      </c>
      <c r="I8" s="17">
        <v>15</v>
      </c>
    </row>
    <row r="9" spans="1:11" x14ac:dyDescent="0.2">
      <c r="A9" s="20" t="s">
        <v>21</v>
      </c>
      <c r="B9" s="12" t="s">
        <v>11</v>
      </c>
      <c r="C9" s="13" t="s">
        <v>22</v>
      </c>
      <c r="D9" s="14" t="str">
        <f>HYPERLINK("#P2!G1","P2")</f>
        <v>P2</v>
      </c>
      <c r="E9" s="13" t="s">
        <v>17</v>
      </c>
      <c r="F9" s="170" t="str">
        <f>HYPERLINK("http://kaart.delfi.ee/?bookmark=225e5f274dc79e88e106035de3e50b2d","K-Järve petangihall")</f>
        <v>K-Järve petangihall</v>
      </c>
      <c r="G9" s="15" t="s">
        <v>14</v>
      </c>
      <c r="H9" s="16">
        <v>1</v>
      </c>
      <c r="I9" s="17">
        <v>22</v>
      </c>
    </row>
    <row r="10" spans="1:11" s="10" customFormat="1" x14ac:dyDescent="0.2">
      <c r="A10" s="175" t="s">
        <v>23</v>
      </c>
      <c r="B10" s="176"/>
      <c r="H10" s="18"/>
      <c r="I10" s="19"/>
      <c r="J10" s="3"/>
      <c r="K10" s="3"/>
    </row>
    <row r="11" spans="1:11" x14ac:dyDescent="0.2">
      <c r="A11" s="20" t="s">
        <v>24</v>
      </c>
      <c r="B11" s="12" t="s">
        <v>11</v>
      </c>
      <c r="C11" s="13" t="s">
        <v>25</v>
      </c>
      <c r="D11" s="14" t="str">
        <f>HYPERLINK("#L3!G1","L3")</f>
        <v>L3</v>
      </c>
      <c r="E11" s="13" t="s">
        <v>13</v>
      </c>
      <c r="F11" s="170" t="str">
        <f>HYPERLINK("http://kaart.delfi.ee/?bookmark=225e5f274dc79e88e106035de3e50b2d","K-Järve petangihall")</f>
        <v>K-Järve petangihall</v>
      </c>
      <c r="G11" s="15" t="s">
        <v>14</v>
      </c>
      <c r="H11" s="16">
        <v>1</v>
      </c>
      <c r="I11" s="17">
        <v>20</v>
      </c>
    </row>
    <row r="12" spans="1:11" x14ac:dyDescent="0.2">
      <c r="A12" s="20" t="s">
        <v>26</v>
      </c>
      <c r="B12" s="12" t="s">
        <v>11</v>
      </c>
      <c r="C12" s="13" t="s">
        <v>27</v>
      </c>
      <c r="D12" s="14" t="str">
        <f>HYPERLINK("#P3!G1","P3")</f>
        <v>P3</v>
      </c>
      <c r="E12" s="13" t="s">
        <v>17</v>
      </c>
      <c r="F12" s="170" t="str">
        <f>HYPERLINK("http://kaart.delfi.ee/?bookmark=225e5f274dc79e88e106035de3e50b2d","K-Järve petangihall")</f>
        <v>K-Järve petangihall</v>
      </c>
      <c r="G12" s="15" t="s">
        <v>14</v>
      </c>
      <c r="H12" s="16">
        <v>1</v>
      </c>
      <c r="I12" s="17">
        <v>20</v>
      </c>
    </row>
    <row r="13" spans="1:11" s="10" customFormat="1" x14ac:dyDescent="0.2">
      <c r="A13" s="175" t="s">
        <v>28</v>
      </c>
      <c r="B13" s="176"/>
      <c r="F13" s="21"/>
      <c r="H13" s="18"/>
      <c r="I13" s="19"/>
      <c r="J13" s="3"/>
      <c r="K13" s="3"/>
    </row>
    <row r="14" spans="1:11" x14ac:dyDescent="0.2">
      <c r="A14" s="20" t="s">
        <v>29</v>
      </c>
      <c r="B14" s="12" t="s">
        <v>11</v>
      </c>
      <c r="C14" s="13" t="s">
        <v>30</v>
      </c>
      <c r="D14" s="14" t="str">
        <f>HYPERLINK("#L4!G1","L4")</f>
        <v>L4</v>
      </c>
      <c r="E14" s="13" t="s">
        <v>13</v>
      </c>
      <c r="F14" s="171" t="str">
        <f>HYPERLINK("http://kaart.delfi.ee/?bookmark=225e5f274dc79e88e106035de3e50b2d","K-Järve petangihall")</f>
        <v>K-Järve petangihall</v>
      </c>
      <c r="G14" s="15" t="s">
        <v>14</v>
      </c>
      <c r="H14" s="16">
        <v>1</v>
      </c>
      <c r="I14" s="17">
        <v>13</v>
      </c>
    </row>
    <row r="15" spans="1:11" x14ac:dyDescent="0.2">
      <c r="A15" s="20" t="s">
        <v>31</v>
      </c>
      <c r="B15" s="12" t="s">
        <v>11</v>
      </c>
      <c r="C15" s="13" t="s">
        <v>32</v>
      </c>
      <c r="D15" s="14" t="str">
        <f>HYPERLINK("#P4!G1","P4")</f>
        <v>P4</v>
      </c>
      <c r="E15" s="13" t="s">
        <v>17</v>
      </c>
      <c r="F15" s="171" t="str">
        <f>HYPERLINK("http://kaart.delfi.ee/?bookmark=225e5f274dc79e88e106035de3e50b2d","K-Järve petangihall")</f>
        <v>K-Järve petangihall</v>
      </c>
      <c r="G15" s="15" t="s">
        <v>14</v>
      </c>
      <c r="H15" s="16">
        <v>1</v>
      </c>
      <c r="I15" s="17">
        <v>18</v>
      </c>
    </row>
    <row r="16" spans="1:11" s="10" customFormat="1" x14ac:dyDescent="0.2">
      <c r="A16" s="175" t="s">
        <v>33</v>
      </c>
      <c r="B16" s="176"/>
      <c r="F16" s="21"/>
      <c r="H16" s="18"/>
      <c r="I16" s="19"/>
      <c r="J16" s="3"/>
      <c r="K16" s="3"/>
    </row>
    <row r="17" spans="1:11" x14ac:dyDescent="0.2">
      <c r="A17" s="20" t="s">
        <v>34</v>
      </c>
      <c r="B17" s="12" t="s">
        <v>11</v>
      </c>
      <c r="C17" s="13" t="s">
        <v>35</v>
      </c>
      <c r="D17" s="14" t="str">
        <f>HYPERLINK("#L5!G1","L5")</f>
        <v>L5</v>
      </c>
      <c r="E17" s="13" t="s">
        <v>13</v>
      </c>
      <c r="F17" s="171" t="str">
        <f>HYPERLINK("http://kaart.delfi.ee/?bookmark=225e5f274dc79e88e106035de3e50b2d","K-Järve petangihall")</f>
        <v>K-Järve petangihall</v>
      </c>
      <c r="G17" s="15" t="s">
        <v>14</v>
      </c>
      <c r="H17" s="16">
        <v>1</v>
      </c>
      <c r="I17" s="17">
        <v>22</v>
      </c>
    </row>
    <row r="18" spans="1:11" x14ac:dyDescent="0.2">
      <c r="A18" s="20" t="s">
        <v>36</v>
      </c>
      <c r="B18" s="12" t="s">
        <v>11</v>
      </c>
      <c r="C18" s="13" t="s">
        <v>37</v>
      </c>
      <c r="D18" s="14" t="str">
        <f>HYPERLINK("#P5!G1","P5")</f>
        <v>P5</v>
      </c>
      <c r="E18" s="13" t="s">
        <v>17</v>
      </c>
      <c r="F18" s="171" t="str">
        <f>HYPERLINK("http://kaart.delfi.ee/?bookmark=225e5f274dc79e88e106035de3e50b2d","K-Järve petangihall")</f>
        <v>K-Järve petangihall</v>
      </c>
      <c r="G18" s="15" t="s">
        <v>14</v>
      </c>
      <c r="H18" s="16">
        <v>1</v>
      </c>
      <c r="I18" s="17">
        <v>22</v>
      </c>
    </row>
    <row r="19" spans="1:11" x14ac:dyDescent="0.2">
      <c r="A19" s="137" t="s">
        <v>38</v>
      </c>
      <c r="B19" s="138" t="s">
        <v>39</v>
      </c>
      <c r="C19" s="139" t="s">
        <v>261</v>
      </c>
      <c r="D19" s="14" t="str">
        <f>HYPERLINK("http://wwwpetanqueee/indexphp?id=103681&amp;cid=200","e5")</f>
        <v>e5</v>
      </c>
      <c r="E19" s="140" t="s">
        <v>40</v>
      </c>
      <c r="F19" s="172" t="str">
        <f>HYPERLINK("http://kaart.delfi.ee/?bookmark=225e5f274dc79e88e106035de3e50b2d","K-Järve petangihall")</f>
        <v>K-Järve petangihall</v>
      </c>
      <c r="G19" s="141" t="s">
        <v>14</v>
      </c>
      <c r="H19" s="142">
        <v>7</v>
      </c>
      <c r="I19" s="22">
        <v>42</v>
      </c>
    </row>
    <row r="20" spans="1:11" x14ac:dyDescent="0.2">
      <c r="A20" s="137" t="s">
        <v>41</v>
      </c>
      <c r="B20" s="138" t="s">
        <v>39</v>
      </c>
      <c r="C20" s="143" t="s">
        <v>42</v>
      </c>
      <c r="D20" s="14" t="str">
        <f>HYPERLINK("http://wwwpetanqueee/indexphp?id=103681&amp;cid=201","e6")</f>
        <v>e6</v>
      </c>
      <c r="E20" s="140" t="s">
        <v>43</v>
      </c>
      <c r="F20" s="172" t="str">
        <f>HYPERLINK("http://kaart.delfi.ee/?bookmark=225e5f274dc79e88e106035de3e50b2d","K-Järve petangihall")</f>
        <v>K-Järve petangihall</v>
      </c>
      <c r="G20" s="141" t="s">
        <v>14</v>
      </c>
      <c r="H20" s="142">
        <v>7</v>
      </c>
      <c r="I20" s="22">
        <v>36</v>
      </c>
    </row>
    <row r="21" spans="1:11" s="10" customFormat="1" x14ac:dyDescent="0.2">
      <c r="A21" s="175" t="s">
        <v>44</v>
      </c>
      <c r="B21" s="176"/>
      <c r="H21" s="18"/>
      <c r="I21" s="19"/>
      <c r="J21" s="3"/>
      <c r="K21" s="3"/>
    </row>
    <row r="22" spans="1:11" x14ac:dyDescent="0.2">
      <c r="A22" s="20" t="s">
        <v>45</v>
      </c>
      <c r="B22" s="12" t="s">
        <v>11</v>
      </c>
      <c r="C22" s="13" t="s">
        <v>46</v>
      </c>
      <c r="D22" s="14" t="str">
        <f>HYPERLINK("#L6!G1","L6")</f>
        <v>L6</v>
      </c>
      <c r="E22" s="13" t="s">
        <v>13</v>
      </c>
      <c r="F22" s="170" t="str">
        <f>HYPERLINK("http://kaart.delfi.ee/?bookmark=225e5f274dc79e88e106035de3e50b2d","K-Järve petangihall")</f>
        <v>K-Järve petangihall</v>
      </c>
      <c r="G22" s="15" t="s">
        <v>14</v>
      </c>
      <c r="H22" s="16">
        <v>1</v>
      </c>
      <c r="I22" s="17">
        <v>19</v>
      </c>
    </row>
    <row r="23" spans="1:11" x14ac:dyDescent="0.2">
      <c r="A23" s="20" t="s">
        <v>47</v>
      </c>
      <c r="B23" s="12" t="s">
        <v>11</v>
      </c>
      <c r="C23" s="13" t="s">
        <v>48</v>
      </c>
      <c r="D23" s="14" t="str">
        <f>HYPERLINK("#P6!G1","P6")</f>
        <v>P6</v>
      </c>
      <c r="E23" s="13" t="s">
        <v>17</v>
      </c>
      <c r="F23" s="170" t="str">
        <f>HYPERLINK("http://kaart.delfi.ee/?bookmark=225e5f274dc79e88e106035de3e50b2d","K-Järve petangihall")</f>
        <v>K-Järve petangihall</v>
      </c>
      <c r="G23" s="15" t="s">
        <v>14</v>
      </c>
      <c r="H23" s="16">
        <v>1</v>
      </c>
      <c r="I23" s="17">
        <v>16</v>
      </c>
    </row>
    <row r="25" spans="1:11" s="27" customFormat="1" x14ac:dyDescent="0.2">
      <c r="A25" s="136" t="s">
        <v>49</v>
      </c>
      <c r="B25" s="23"/>
      <c r="C25" s="24"/>
      <c r="D25" s="24"/>
      <c r="E25" s="23"/>
      <c r="F25" s="25"/>
      <c r="G25" s="25"/>
      <c r="H25" s="26"/>
      <c r="J25" s="3"/>
      <c r="K25" s="3"/>
    </row>
    <row r="26" spans="1:11" s="27" customFormat="1" x14ac:dyDescent="0.2">
      <c r="A26" s="28" t="s">
        <v>50</v>
      </c>
      <c r="B26" s="29"/>
      <c r="C26" s="30"/>
      <c r="D26" s="30"/>
      <c r="E26" s="29"/>
      <c r="G26" s="25"/>
      <c r="H26" s="26"/>
      <c r="J26" s="3"/>
      <c r="K26" s="3"/>
    </row>
    <row r="27" spans="1:11" s="27" customFormat="1" x14ac:dyDescent="0.2">
      <c r="A27" s="28"/>
      <c r="B27" s="29"/>
      <c r="C27" s="30"/>
      <c r="D27" s="30"/>
      <c r="E27" s="29"/>
      <c r="F27" s="25"/>
      <c r="G27" s="25"/>
      <c r="H27" s="26"/>
      <c r="J27" s="3"/>
      <c r="K27" s="3"/>
    </row>
  </sheetData>
  <sheetProtection selectLockedCells="1" selectUnlockedCells="1"/>
  <conditionalFormatting sqref="I5:I6 I8:I9 I11:I12 I14:I15 I17:I18 I22:I23">
    <cfRule type="top10" dxfId="27" priority="1" stopIfTrue="1" rank="1"/>
  </conditionalFormatting>
  <pageMargins left="0.78740157480314965" right="0.39370078740157483" top="0.78740157480314965" bottom="0.39370078740157483" header="0.59055118110236227" footer="0"/>
  <pageSetup paperSize="9" firstPageNumber="0" fitToHeight="0" orientation="portrait" verticalDpi="300" r:id="rId1"/>
  <headerFooter alignWithMargins="0">
    <oddHeader>&amp;R&amp;"Arial,Regular"&amp;9Page &amp;P of &amp;N</oddHead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K41"/>
  <sheetViews>
    <sheetView showGridLines="0" showRowColHeaders="0" workbookViewId="0">
      <pane ySplit="2" topLeftCell="A3" activePane="bottomLeft" state="frozen"/>
      <selection activeCell="J1" sqref="J1"/>
      <selection pane="bottomLeft" activeCell="I1" sqref="I1"/>
    </sheetView>
  </sheetViews>
  <sheetFormatPr defaultRowHeight="12.75" x14ac:dyDescent="0.2"/>
  <cols>
    <col min="1" max="1" width="3.42578125" style="34" customWidth="1"/>
    <col min="2" max="2" width="31.28515625" style="66" bestFit="1" customWidth="1"/>
    <col min="3" max="9" width="6.7109375" style="34" customWidth="1"/>
    <col min="10" max="10" width="3.42578125" style="34" customWidth="1"/>
    <col min="11" max="16384" width="9.140625" style="34"/>
  </cols>
  <sheetData>
    <row r="1" spans="1:11" x14ac:dyDescent="0.2">
      <c r="A1" s="33" t="str">
        <f>UPPER((Kalend!D6)&amp;" - "&amp;(Kalend!C6)&amp;" - "&amp;(Kalend!E6))</f>
        <v>P1 - PAARISMÄNG - 1. ETAPP - DUO</v>
      </c>
      <c r="E1" s="61" t="str">
        <f>HYPERLINK("#Kalend!I1","Kalender")</f>
        <v>Kalender</v>
      </c>
      <c r="F1" s="62"/>
      <c r="G1" s="61" t="str">
        <f>HYPERLINK("#Paarisreiting!G1","Reiting")</f>
        <v>Reiting</v>
      </c>
    </row>
    <row r="2" spans="1:11" s="66" customFormat="1" x14ac:dyDescent="0.2">
      <c r="A2" s="62" t="str">
        <f>"Toimumisaeg: "&amp;(Kalend!A6)&amp;" kell "&amp;(Kalend!B6)</f>
        <v>Toimumisaeg: P, 18.11.2012 kell 11:00</v>
      </c>
    </row>
    <row r="3" spans="1:11" x14ac:dyDescent="0.2">
      <c r="A3" s="62" t="str">
        <f>"Toimumiskoht: "&amp;(Kalend!F6)</f>
        <v>Toimumiskoht: K-Järve petangihall</v>
      </c>
    </row>
    <row r="4" spans="1:11" x14ac:dyDescent="0.2">
      <c r="A4" s="62" t="str">
        <f>"Korraldaja: "&amp;(Kalend!G6)</f>
        <v>Korraldaja: K-Järve SHK</v>
      </c>
    </row>
    <row r="6" spans="1:11" x14ac:dyDescent="0.2">
      <c r="A6" s="39" t="s">
        <v>98</v>
      </c>
      <c r="B6" s="39"/>
      <c r="C6" s="40">
        <v>1</v>
      </c>
      <c r="D6" s="40">
        <v>2</v>
      </c>
      <c r="E6" s="40">
        <v>3</v>
      </c>
      <c r="F6" s="40">
        <v>4</v>
      </c>
      <c r="G6" s="40">
        <v>5</v>
      </c>
      <c r="H6" s="40" t="s">
        <v>99</v>
      </c>
      <c r="I6" s="40" t="s">
        <v>55</v>
      </c>
    </row>
    <row r="7" spans="1:11" x14ac:dyDescent="0.2">
      <c r="A7" s="39">
        <v>1</v>
      </c>
      <c r="B7" s="37" t="s">
        <v>196</v>
      </c>
      <c r="C7" s="63"/>
      <c r="D7" s="38">
        <v>2</v>
      </c>
      <c r="E7" s="38">
        <v>13</v>
      </c>
      <c r="F7" s="38">
        <v>13</v>
      </c>
      <c r="G7" s="38">
        <v>13</v>
      </c>
      <c r="H7" s="64" t="s">
        <v>197</v>
      </c>
      <c r="I7" s="38" t="s">
        <v>111</v>
      </c>
      <c r="J7" s="67"/>
    </row>
    <row r="8" spans="1:11" x14ac:dyDescent="0.2">
      <c r="A8" s="39">
        <v>2</v>
      </c>
      <c r="B8" s="37" t="s">
        <v>198</v>
      </c>
      <c r="C8" s="38">
        <v>13</v>
      </c>
      <c r="D8" s="63"/>
      <c r="E8" s="38">
        <v>13</v>
      </c>
      <c r="F8" s="38">
        <v>3</v>
      </c>
      <c r="G8" s="38">
        <v>13</v>
      </c>
      <c r="H8" s="64" t="s">
        <v>197</v>
      </c>
      <c r="I8" s="38" t="s">
        <v>102</v>
      </c>
      <c r="J8" s="67"/>
    </row>
    <row r="9" spans="1:11" x14ac:dyDescent="0.2">
      <c r="A9" s="39">
        <v>3</v>
      </c>
      <c r="B9" s="37" t="s">
        <v>199</v>
      </c>
      <c r="C9" s="38">
        <v>2</v>
      </c>
      <c r="D9" s="38">
        <v>4</v>
      </c>
      <c r="E9" s="63"/>
      <c r="F9" s="38">
        <v>13</v>
      </c>
      <c r="G9" s="38">
        <v>13</v>
      </c>
      <c r="H9" s="64" t="s">
        <v>200</v>
      </c>
      <c r="I9" s="38" t="s">
        <v>105</v>
      </c>
      <c r="J9" s="67"/>
    </row>
    <row r="10" spans="1:11" s="66" customFormat="1" x14ac:dyDescent="0.2">
      <c r="A10" s="39">
        <v>4</v>
      </c>
      <c r="B10" s="37" t="s">
        <v>201</v>
      </c>
      <c r="C10" s="38">
        <v>8</v>
      </c>
      <c r="D10" s="38">
        <v>13</v>
      </c>
      <c r="E10" s="38">
        <v>10</v>
      </c>
      <c r="F10" s="63"/>
      <c r="G10" s="38">
        <v>13</v>
      </c>
      <c r="H10" s="64" t="s">
        <v>200</v>
      </c>
      <c r="I10" s="38" t="s">
        <v>108</v>
      </c>
      <c r="J10" s="197"/>
    </row>
    <row r="11" spans="1:11" x14ac:dyDescent="0.2">
      <c r="A11" s="39">
        <v>5</v>
      </c>
      <c r="B11" s="37" t="s">
        <v>202</v>
      </c>
      <c r="C11" s="38">
        <v>11</v>
      </c>
      <c r="D11" s="38">
        <v>6</v>
      </c>
      <c r="E11" s="38">
        <v>6</v>
      </c>
      <c r="F11" s="38">
        <v>7</v>
      </c>
      <c r="G11" s="63"/>
      <c r="H11" s="64" t="s">
        <v>203</v>
      </c>
      <c r="I11" s="38" t="s">
        <v>156</v>
      </c>
      <c r="J11" s="67"/>
    </row>
    <row r="12" spans="1:11" x14ac:dyDescent="0.2">
      <c r="A12" s="66"/>
      <c r="B12" s="34"/>
      <c r="C12" s="67"/>
      <c r="D12" s="67"/>
      <c r="E12" s="67"/>
      <c r="F12" s="67"/>
      <c r="G12" s="67"/>
      <c r="H12" s="68"/>
      <c r="I12" s="67"/>
      <c r="J12" s="67"/>
      <c r="K12" s="96"/>
    </row>
    <row r="13" spans="1:11" x14ac:dyDescent="0.2">
      <c r="A13" s="39" t="s">
        <v>112</v>
      </c>
      <c r="B13" s="37"/>
      <c r="C13" s="40">
        <v>1</v>
      </c>
      <c r="D13" s="40">
        <v>2</v>
      </c>
      <c r="E13" s="40">
        <v>3</v>
      </c>
      <c r="F13" s="40">
        <v>4</v>
      </c>
      <c r="G13" s="40">
        <v>5</v>
      </c>
      <c r="H13" s="97" t="s">
        <v>99</v>
      </c>
      <c r="I13" s="40" t="s">
        <v>55</v>
      </c>
      <c r="J13" s="67"/>
      <c r="K13" s="96"/>
    </row>
    <row r="14" spans="1:11" x14ac:dyDescent="0.2">
      <c r="A14" s="39">
        <v>1</v>
      </c>
      <c r="B14" s="37" t="s">
        <v>204</v>
      </c>
      <c r="C14" s="63"/>
      <c r="D14" s="38">
        <v>10</v>
      </c>
      <c r="E14" s="38">
        <v>9</v>
      </c>
      <c r="F14" s="38">
        <v>10</v>
      </c>
      <c r="G14" s="38">
        <v>5</v>
      </c>
      <c r="H14" s="64" t="s">
        <v>203</v>
      </c>
      <c r="I14" s="38" t="s">
        <v>156</v>
      </c>
      <c r="J14" s="67"/>
      <c r="K14" s="96"/>
    </row>
    <row r="15" spans="1:11" x14ac:dyDescent="0.2">
      <c r="A15" s="39">
        <v>2</v>
      </c>
      <c r="B15" s="37" t="s">
        <v>205</v>
      </c>
      <c r="C15" s="38">
        <v>13</v>
      </c>
      <c r="D15" s="63"/>
      <c r="E15" s="191">
        <v>13</v>
      </c>
      <c r="F15" s="38">
        <v>12</v>
      </c>
      <c r="G15" s="38">
        <v>12</v>
      </c>
      <c r="H15" s="190" t="s">
        <v>200</v>
      </c>
      <c r="I15" s="98" t="s">
        <v>105</v>
      </c>
      <c r="J15" s="200" t="s">
        <v>272</v>
      </c>
      <c r="K15" s="96"/>
    </row>
    <row r="16" spans="1:11" x14ac:dyDescent="0.2">
      <c r="A16" s="39">
        <v>3</v>
      </c>
      <c r="B16" s="37" t="s">
        <v>206</v>
      </c>
      <c r="C16" s="38">
        <v>13</v>
      </c>
      <c r="D16" s="199" t="s">
        <v>207</v>
      </c>
      <c r="E16" s="63"/>
      <c r="F16" s="38">
        <v>13</v>
      </c>
      <c r="G16" s="98" t="s">
        <v>207</v>
      </c>
      <c r="H16" s="190" t="s">
        <v>200</v>
      </c>
      <c r="I16" s="98" t="s">
        <v>108</v>
      </c>
      <c r="J16" s="200" t="s">
        <v>273</v>
      </c>
      <c r="K16" s="96"/>
    </row>
    <row r="17" spans="1:10" x14ac:dyDescent="0.2">
      <c r="A17" s="39">
        <v>4</v>
      </c>
      <c r="B17" s="37" t="s">
        <v>208</v>
      </c>
      <c r="C17" s="38">
        <v>13</v>
      </c>
      <c r="D17" s="38">
        <v>13</v>
      </c>
      <c r="E17" s="38">
        <v>9</v>
      </c>
      <c r="F17" s="63"/>
      <c r="G17" s="182">
        <v>13</v>
      </c>
      <c r="H17" s="181" t="s">
        <v>197</v>
      </c>
      <c r="I17" s="98" t="s">
        <v>102</v>
      </c>
      <c r="J17" s="198" t="s">
        <v>272</v>
      </c>
    </row>
    <row r="18" spans="1:10" x14ac:dyDescent="0.2">
      <c r="A18" s="39">
        <v>5</v>
      </c>
      <c r="B18" s="37" t="s">
        <v>209</v>
      </c>
      <c r="C18" s="38">
        <v>13</v>
      </c>
      <c r="D18" s="38">
        <v>13</v>
      </c>
      <c r="E18" s="47">
        <v>13</v>
      </c>
      <c r="F18" s="182">
        <v>6</v>
      </c>
      <c r="G18" s="63"/>
      <c r="H18" s="181" t="s">
        <v>197</v>
      </c>
      <c r="I18" s="98" t="s">
        <v>111</v>
      </c>
      <c r="J18" s="198" t="s">
        <v>273</v>
      </c>
    </row>
    <row r="19" spans="1:10" x14ac:dyDescent="0.2">
      <c r="A19" s="71"/>
      <c r="B19" s="69"/>
      <c r="C19" s="72"/>
      <c r="D19" s="73"/>
      <c r="E19" s="72"/>
      <c r="F19" s="74"/>
      <c r="G19" s="74"/>
      <c r="H19" s="74"/>
      <c r="I19" s="65"/>
      <c r="J19" s="72"/>
    </row>
    <row r="20" spans="1:10" x14ac:dyDescent="0.2">
      <c r="A20" s="71"/>
      <c r="B20" s="75" t="s">
        <v>117</v>
      </c>
      <c r="C20" s="91" t="s">
        <v>162</v>
      </c>
      <c r="D20" s="91" t="s">
        <v>163</v>
      </c>
      <c r="E20" s="91" t="s">
        <v>124</v>
      </c>
      <c r="G20" s="74"/>
      <c r="H20" s="74"/>
      <c r="I20" s="65"/>
      <c r="J20" s="72"/>
    </row>
    <row r="21" spans="1:10" x14ac:dyDescent="0.2">
      <c r="A21" s="71"/>
      <c r="B21" s="75" t="s">
        <v>120</v>
      </c>
      <c r="C21" s="91" t="s">
        <v>164</v>
      </c>
      <c r="D21" s="91" t="s">
        <v>122</v>
      </c>
      <c r="E21" s="91" t="s">
        <v>165</v>
      </c>
      <c r="G21" s="74"/>
      <c r="H21" s="74"/>
      <c r="I21" s="65"/>
      <c r="J21" s="72"/>
    </row>
    <row r="22" spans="1:10" x14ac:dyDescent="0.2">
      <c r="A22" s="71"/>
      <c r="B22" s="75" t="s">
        <v>123</v>
      </c>
      <c r="C22" s="91" t="s">
        <v>118</v>
      </c>
      <c r="D22" s="91" t="s">
        <v>119</v>
      </c>
      <c r="E22" s="91" t="s">
        <v>166</v>
      </c>
      <c r="G22" s="74"/>
      <c r="H22" s="74"/>
      <c r="I22" s="65"/>
      <c r="J22" s="72"/>
    </row>
    <row r="23" spans="1:10" x14ac:dyDescent="0.2">
      <c r="A23" s="71"/>
      <c r="B23" s="75" t="s">
        <v>167</v>
      </c>
      <c r="C23" s="65" t="s">
        <v>121</v>
      </c>
      <c r="D23" s="65" t="s">
        <v>168</v>
      </c>
      <c r="E23" s="91" t="s">
        <v>169</v>
      </c>
      <c r="G23" s="74"/>
      <c r="H23" s="74"/>
      <c r="I23" s="65"/>
      <c r="J23" s="72"/>
    </row>
    <row r="24" spans="1:10" x14ac:dyDescent="0.2">
      <c r="A24" s="71"/>
      <c r="B24" s="75" t="s">
        <v>170</v>
      </c>
      <c r="C24" s="65" t="s">
        <v>104</v>
      </c>
      <c r="D24" s="65" t="s">
        <v>171</v>
      </c>
      <c r="E24" s="91" t="s">
        <v>172</v>
      </c>
      <c r="G24" s="74"/>
      <c r="H24" s="74"/>
      <c r="I24" s="65"/>
      <c r="J24" s="72"/>
    </row>
    <row r="25" spans="1:10" x14ac:dyDescent="0.2">
      <c r="A25" s="71"/>
      <c r="B25" s="75"/>
      <c r="C25" s="65"/>
      <c r="D25" s="65"/>
      <c r="E25" s="91"/>
      <c r="G25" s="74"/>
      <c r="H25" s="74"/>
      <c r="I25" s="65"/>
      <c r="J25" s="72"/>
    </row>
    <row r="26" spans="1:10" x14ac:dyDescent="0.2">
      <c r="A26" s="71"/>
      <c r="B26" s="75"/>
      <c r="C26" s="65"/>
      <c r="D26" s="65"/>
      <c r="E26" s="91"/>
      <c r="G26" s="74"/>
      <c r="H26" s="74"/>
      <c r="I26" s="65"/>
      <c r="J26" s="72"/>
    </row>
    <row r="27" spans="1:10" x14ac:dyDescent="0.2">
      <c r="A27" s="71"/>
      <c r="B27" s="75"/>
      <c r="C27" s="65"/>
      <c r="D27" s="65"/>
      <c r="E27" s="91"/>
      <c r="G27" s="74"/>
      <c r="H27" s="74"/>
      <c r="I27" s="65"/>
      <c r="J27" s="72"/>
    </row>
    <row r="28" spans="1:10" x14ac:dyDescent="0.2">
      <c r="A28" s="71"/>
      <c r="B28" s="75"/>
      <c r="C28" s="65"/>
      <c r="D28" s="65"/>
      <c r="E28" s="91"/>
      <c r="G28" s="74"/>
      <c r="H28" s="74"/>
      <c r="I28" s="65"/>
      <c r="J28" s="72"/>
    </row>
    <row r="29" spans="1:10" x14ac:dyDescent="0.2">
      <c r="A29" s="71"/>
      <c r="B29" s="75"/>
      <c r="C29" s="65"/>
      <c r="D29" s="65"/>
      <c r="E29" s="91"/>
      <c r="G29" s="74"/>
      <c r="H29" s="74"/>
      <c r="I29" s="65"/>
      <c r="J29" s="72"/>
    </row>
    <row r="30" spans="1:10" x14ac:dyDescent="0.2">
      <c r="A30" s="71"/>
      <c r="B30" s="71"/>
      <c r="C30" s="72"/>
      <c r="D30" s="72"/>
      <c r="E30" s="99"/>
      <c r="F30" s="72"/>
      <c r="G30" s="74"/>
      <c r="H30" s="100"/>
      <c r="I30" s="99"/>
    </row>
    <row r="31" spans="1:10" x14ac:dyDescent="0.2">
      <c r="A31" s="66"/>
      <c r="B31" s="34"/>
    </row>
    <row r="32" spans="1:10" x14ac:dyDescent="0.2">
      <c r="A32" s="39">
        <v>1</v>
      </c>
      <c r="B32" s="39" t="s">
        <v>198</v>
      </c>
    </row>
    <row r="33" spans="1:2" x14ac:dyDescent="0.2">
      <c r="A33" s="39">
        <v>2</v>
      </c>
      <c r="B33" s="37" t="s">
        <v>208</v>
      </c>
    </row>
    <row r="34" spans="1:2" x14ac:dyDescent="0.2">
      <c r="A34" s="39">
        <v>3</v>
      </c>
      <c r="B34" s="37" t="s">
        <v>209</v>
      </c>
    </row>
    <row r="35" spans="1:2" x14ac:dyDescent="0.2">
      <c r="A35" s="39">
        <v>4</v>
      </c>
      <c r="B35" s="37" t="s">
        <v>196</v>
      </c>
    </row>
    <row r="36" spans="1:2" x14ac:dyDescent="0.2">
      <c r="A36" s="39">
        <v>5</v>
      </c>
      <c r="B36" s="37" t="s">
        <v>199</v>
      </c>
    </row>
    <row r="37" spans="1:2" x14ac:dyDescent="0.2">
      <c r="A37" s="39">
        <v>6</v>
      </c>
      <c r="B37" s="37" t="s">
        <v>205</v>
      </c>
    </row>
    <row r="38" spans="1:2" x14ac:dyDescent="0.2">
      <c r="A38" s="39">
        <v>7</v>
      </c>
      <c r="B38" s="37" t="s">
        <v>206</v>
      </c>
    </row>
    <row r="39" spans="1:2" x14ac:dyDescent="0.2">
      <c r="A39" s="39">
        <v>8</v>
      </c>
      <c r="B39" s="37" t="s">
        <v>201</v>
      </c>
    </row>
    <row r="40" spans="1:2" x14ac:dyDescent="0.2">
      <c r="A40" s="39">
        <v>9</v>
      </c>
      <c r="B40" s="37" t="s">
        <v>202</v>
      </c>
    </row>
    <row r="41" spans="1:2" x14ac:dyDescent="0.2">
      <c r="A41" s="39">
        <v>10</v>
      </c>
      <c r="B41" s="37" t="s">
        <v>204</v>
      </c>
    </row>
  </sheetData>
  <conditionalFormatting sqref="C7:G18">
    <cfRule type="cellIs" dxfId="10" priority="1" operator="equal">
      <formula>13</formula>
    </cfRule>
  </conditionalFormatting>
  <pageMargins left="0.78740157480314965" right="0.39370078740157483" top="0.78740157480314965" bottom="0.39370078740157483" header="0.59055118110236227" footer="0"/>
  <pageSetup paperSize="9" fitToHeight="0" orientation="portrait" r:id="rId1"/>
  <headerFooter>
    <oddHeader>&amp;R&amp;"Arial,Regular"&amp;9Page &amp;P of &amp;N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H111"/>
  <sheetViews>
    <sheetView showGridLines="0" showRowColHeaders="0" zoomScaleNormal="100" workbookViewId="0">
      <pane ySplit="2" topLeftCell="A3" activePane="bottomLeft" state="frozen"/>
      <selection activeCell="J1" sqref="J1"/>
      <selection pane="bottomLeft" activeCell="G1" sqref="G1"/>
    </sheetView>
  </sheetViews>
  <sheetFormatPr defaultRowHeight="12.75" x14ac:dyDescent="0.2"/>
  <cols>
    <col min="1" max="1" width="3.28515625" style="34" customWidth="1"/>
    <col min="2" max="2" width="30.7109375" style="34" customWidth="1"/>
    <col min="3" max="3" width="30.5703125" style="77" customWidth="1"/>
    <col min="4" max="6" width="11.85546875" style="77" customWidth="1"/>
    <col min="7" max="7" width="6.5703125" style="34" customWidth="1"/>
    <col min="8" max="8" width="11.85546875" style="34" customWidth="1"/>
    <col min="9" max="9" width="12.7109375" style="34" customWidth="1"/>
    <col min="10" max="16384" width="9.140625" style="34"/>
  </cols>
  <sheetData>
    <row r="1" spans="1:8" x14ac:dyDescent="0.2">
      <c r="A1" s="33" t="str">
        <f>UPPER((Kalend!D9)&amp;" - "&amp;(Kalend!C9)&amp;" - "&amp;(Kalend!E9))</f>
        <v>P2 - PAARISMÄNG - 2. ETAPP - DUO</v>
      </c>
      <c r="D1" s="61" t="str">
        <f>HYPERLINK("#Kalend!I1","Kalender")</f>
        <v>Kalender</v>
      </c>
      <c r="E1" s="62"/>
      <c r="F1" s="61" t="str">
        <f>HYPERLINK("#Paarisreiting!G1","Reiting")</f>
        <v>Reiting</v>
      </c>
    </row>
    <row r="2" spans="1:8" x14ac:dyDescent="0.2">
      <c r="A2" s="62" t="str">
        <f>"Toimumisaeg: "&amp;(Kalend!A9)&amp;" kell "&amp;(Kalend!B9)</f>
        <v>Toimumisaeg: P, 16.12.2012 kell 11:00</v>
      </c>
    </row>
    <row r="3" spans="1:8" x14ac:dyDescent="0.2">
      <c r="A3" s="62" t="str">
        <f>"Toimumiskoht: "&amp;(Kalend!F9)</f>
        <v>Toimumiskoht: K-Järve petangihall</v>
      </c>
    </row>
    <row r="4" spans="1:8" x14ac:dyDescent="0.2">
      <c r="A4" s="62" t="str">
        <f>"Korraldaja: "&amp;(Kalend!G9)</f>
        <v>Korraldaja: K-Järve SHK</v>
      </c>
    </row>
    <row r="6" spans="1:8" x14ac:dyDescent="0.2">
      <c r="A6" s="101" t="s">
        <v>210</v>
      </c>
    </row>
    <row r="7" spans="1:8" x14ac:dyDescent="0.2">
      <c r="A7" s="101"/>
    </row>
    <row r="8" spans="1:8" x14ac:dyDescent="0.2">
      <c r="A8" s="66"/>
      <c r="B8" s="34">
        <v>1</v>
      </c>
      <c r="C8" s="102" t="s">
        <v>211</v>
      </c>
      <c r="D8" s="103">
        <v>13</v>
      </c>
      <c r="G8" s="77"/>
    </row>
    <row r="9" spans="1:8" x14ac:dyDescent="0.2">
      <c r="C9" s="149">
        <v>-35</v>
      </c>
      <c r="D9" s="102" t="s">
        <v>211</v>
      </c>
      <c r="E9" s="77">
        <v>13</v>
      </c>
      <c r="G9" s="77"/>
    </row>
    <row r="10" spans="1:8" x14ac:dyDescent="0.2">
      <c r="B10" s="34">
        <v>16</v>
      </c>
      <c r="C10" s="104" t="s">
        <v>207</v>
      </c>
      <c r="D10" s="105">
        <v>0</v>
      </c>
      <c r="E10" s="103"/>
      <c r="G10" s="77"/>
    </row>
    <row r="11" spans="1:8" x14ac:dyDescent="0.2">
      <c r="C11" s="103"/>
      <c r="D11" s="150">
        <v>-47</v>
      </c>
      <c r="E11" s="102" t="s">
        <v>211</v>
      </c>
      <c r="F11" s="77">
        <v>13</v>
      </c>
      <c r="G11" s="77"/>
    </row>
    <row r="12" spans="1:8" x14ac:dyDescent="0.2">
      <c r="B12" s="34">
        <v>9</v>
      </c>
      <c r="C12" s="106" t="s">
        <v>208</v>
      </c>
      <c r="D12" s="107">
        <v>5</v>
      </c>
      <c r="E12" s="105"/>
      <c r="F12" s="103"/>
      <c r="G12" s="77"/>
    </row>
    <row r="13" spans="1:8" x14ac:dyDescent="0.2">
      <c r="C13" s="149">
        <v>-36</v>
      </c>
      <c r="D13" s="108" t="s">
        <v>213</v>
      </c>
      <c r="E13" s="109">
        <v>9</v>
      </c>
      <c r="G13" s="77"/>
    </row>
    <row r="14" spans="1:8" x14ac:dyDescent="0.2">
      <c r="B14" s="34">
        <v>8</v>
      </c>
      <c r="C14" s="110" t="s">
        <v>213</v>
      </c>
      <c r="D14" s="111">
        <v>13</v>
      </c>
      <c r="E14" s="107"/>
      <c r="G14" s="77"/>
    </row>
    <row r="15" spans="1:8" x14ac:dyDescent="0.2">
      <c r="C15" s="103"/>
      <c r="E15" s="150">
        <v>-55</v>
      </c>
      <c r="F15" s="102" t="s">
        <v>211</v>
      </c>
      <c r="G15" s="77">
        <v>2</v>
      </c>
      <c r="H15" s="69"/>
    </row>
    <row r="16" spans="1:8" x14ac:dyDescent="0.2">
      <c r="B16" s="34">
        <v>5</v>
      </c>
      <c r="C16" s="112" t="s">
        <v>196</v>
      </c>
      <c r="D16" s="103">
        <v>13</v>
      </c>
      <c r="E16" s="107"/>
      <c r="F16" s="105"/>
      <c r="G16" s="77"/>
      <c r="H16" s="69"/>
    </row>
    <row r="17" spans="2:8" x14ac:dyDescent="0.2">
      <c r="C17" s="149">
        <v>-37</v>
      </c>
      <c r="D17" s="102" t="s">
        <v>196</v>
      </c>
      <c r="E17" s="107">
        <v>13</v>
      </c>
      <c r="F17" s="107"/>
      <c r="G17" s="77"/>
      <c r="H17" s="69"/>
    </row>
    <row r="18" spans="2:8" x14ac:dyDescent="0.2">
      <c r="B18" s="34">
        <v>12</v>
      </c>
      <c r="C18" s="110" t="s">
        <v>207</v>
      </c>
      <c r="D18" s="105">
        <v>0</v>
      </c>
      <c r="E18" s="109"/>
      <c r="F18" s="107"/>
      <c r="G18" s="77"/>
    </row>
    <row r="19" spans="2:8" x14ac:dyDescent="0.2">
      <c r="C19" s="103"/>
      <c r="D19" s="150">
        <v>-48</v>
      </c>
      <c r="E19" s="113" t="s">
        <v>196</v>
      </c>
      <c r="F19" s="107">
        <v>7</v>
      </c>
      <c r="G19" s="77"/>
    </row>
    <row r="20" spans="2:8" x14ac:dyDescent="0.2">
      <c r="B20" s="34">
        <v>13</v>
      </c>
      <c r="C20" s="112" t="s">
        <v>207</v>
      </c>
      <c r="D20" s="109">
        <v>0</v>
      </c>
      <c r="E20" s="84"/>
      <c r="F20" s="107"/>
      <c r="G20" s="77"/>
    </row>
    <row r="21" spans="2:8" x14ac:dyDescent="0.2">
      <c r="C21" s="149">
        <v>-38</v>
      </c>
      <c r="D21" s="113" t="s">
        <v>199</v>
      </c>
      <c r="E21" s="111">
        <v>5</v>
      </c>
      <c r="F21" s="107"/>
      <c r="G21" s="77"/>
    </row>
    <row r="22" spans="2:8" x14ac:dyDescent="0.2">
      <c r="B22" s="34">
        <v>4</v>
      </c>
      <c r="C22" s="110" t="s">
        <v>199</v>
      </c>
      <c r="D22" s="77">
        <v>13</v>
      </c>
      <c r="E22" s="84"/>
      <c r="F22" s="107"/>
      <c r="G22" s="77"/>
    </row>
    <row r="23" spans="2:8" x14ac:dyDescent="0.2">
      <c r="C23" s="103"/>
      <c r="E23" s="84"/>
      <c r="F23" s="107"/>
      <c r="G23" s="114"/>
    </row>
    <row r="24" spans="2:8" ht="13.5" thickBot="1" x14ac:dyDescent="0.25">
      <c r="B24" s="34">
        <v>3</v>
      </c>
      <c r="C24" s="87" t="s">
        <v>214</v>
      </c>
      <c r="D24" s="103">
        <v>13</v>
      </c>
      <c r="F24" s="150">
        <v>-65</v>
      </c>
      <c r="G24" s="115"/>
      <c r="H24" s="116" t="s">
        <v>204</v>
      </c>
    </row>
    <row r="25" spans="2:8" x14ac:dyDescent="0.2">
      <c r="C25" s="149">
        <v>-39</v>
      </c>
      <c r="D25" s="117" t="s">
        <v>214</v>
      </c>
      <c r="E25" s="77">
        <v>4</v>
      </c>
      <c r="F25" s="107"/>
      <c r="G25" s="77"/>
      <c r="H25" s="118" t="s">
        <v>265</v>
      </c>
    </row>
    <row r="26" spans="2:8" x14ac:dyDescent="0.2">
      <c r="B26" s="34">
        <v>14</v>
      </c>
      <c r="C26" s="104" t="s">
        <v>207</v>
      </c>
      <c r="D26" s="105">
        <v>0</v>
      </c>
      <c r="E26" s="103"/>
      <c r="F26" s="107"/>
      <c r="G26" s="77"/>
    </row>
    <row r="27" spans="2:8" x14ac:dyDescent="0.2">
      <c r="C27" s="103"/>
      <c r="D27" s="150">
        <v>-49</v>
      </c>
      <c r="E27" s="102" t="s">
        <v>215</v>
      </c>
      <c r="F27" s="107">
        <v>12</v>
      </c>
      <c r="G27" s="77"/>
    </row>
    <row r="28" spans="2:8" ht="13.5" thickBot="1" x14ac:dyDescent="0.25">
      <c r="B28" s="34">
        <v>11</v>
      </c>
      <c r="C28" s="106" t="s">
        <v>215</v>
      </c>
      <c r="D28" s="107">
        <v>13</v>
      </c>
      <c r="E28" s="105"/>
      <c r="F28" s="109"/>
      <c r="G28" s="77"/>
      <c r="H28" s="116" t="s">
        <v>211</v>
      </c>
    </row>
    <row r="29" spans="2:8" x14ac:dyDescent="0.2">
      <c r="C29" s="149">
        <v>-40</v>
      </c>
      <c r="D29" s="108" t="s">
        <v>215</v>
      </c>
      <c r="E29" s="109">
        <v>13</v>
      </c>
      <c r="F29" s="107"/>
      <c r="G29" s="77"/>
      <c r="H29" s="66" t="s">
        <v>267</v>
      </c>
    </row>
    <row r="30" spans="2:8" x14ac:dyDescent="0.2">
      <c r="B30" s="34">
        <v>6</v>
      </c>
      <c r="C30" s="110" t="s">
        <v>216</v>
      </c>
      <c r="D30" s="111">
        <v>5</v>
      </c>
      <c r="E30" s="107"/>
      <c r="F30" s="107"/>
      <c r="G30" s="77"/>
    </row>
    <row r="31" spans="2:8" x14ac:dyDescent="0.2">
      <c r="C31" s="103"/>
      <c r="E31" s="150">
        <v>-56</v>
      </c>
      <c r="F31" s="113" t="s">
        <v>204</v>
      </c>
      <c r="G31" s="84">
        <v>13</v>
      </c>
    </row>
    <row r="32" spans="2:8" x14ac:dyDescent="0.2">
      <c r="B32" s="34">
        <v>7</v>
      </c>
      <c r="C32" s="112" t="s">
        <v>204</v>
      </c>
      <c r="D32" s="77">
        <v>13</v>
      </c>
      <c r="E32" s="107"/>
      <c r="F32" s="84"/>
      <c r="G32" s="111"/>
    </row>
    <row r="33" spans="1:8" x14ac:dyDescent="0.2">
      <c r="C33" s="149">
        <v>-41</v>
      </c>
      <c r="D33" s="102" t="s">
        <v>204</v>
      </c>
      <c r="E33" s="107">
        <v>13</v>
      </c>
      <c r="F33" s="84"/>
      <c r="G33" s="84"/>
    </row>
    <row r="34" spans="1:8" x14ac:dyDescent="0.2">
      <c r="B34" s="34">
        <v>10</v>
      </c>
      <c r="C34" s="110" t="s">
        <v>217</v>
      </c>
      <c r="D34" s="119">
        <v>1</v>
      </c>
      <c r="E34" s="109"/>
      <c r="F34" s="84"/>
      <c r="G34" s="84"/>
    </row>
    <row r="35" spans="1:8" x14ac:dyDescent="0.2">
      <c r="C35" s="103"/>
      <c r="D35" s="150">
        <v>-50</v>
      </c>
      <c r="E35" s="113" t="s">
        <v>204</v>
      </c>
      <c r="F35" s="111">
        <v>13</v>
      </c>
      <c r="G35" s="84"/>
    </row>
    <row r="36" spans="1:8" x14ac:dyDescent="0.2">
      <c r="B36" s="34">
        <v>15</v>
      </c>
      <c r="C36" s="112" t="s">
        <v>207</v>
      </c>
      <c r="D36" s="109">
        <v>0</v>
      </c>
      <c r="E36" s="84"/>
      <c r="F36" s="84"/>
      <c r="G36" s="114"/>
    </row>
    <row r="37" spans="1:8" x14ac:dyDescent="0.2">
      <c r="C37" s="149">
        <v>-42</v>
      </c>
      <c r="D37" s="110" t="s">
        <v>202</v>
      </c>
      <c r="E37" s="111">
        <v>10</v>
      </c>
      <c r="F37" s="84"/>
      <c r="G37" s="77"/>
    </row>
    <row r="38" spans="1:8" x14ac:dyDescent="0.2">
      <c r="B38" s="34">
        <v>2</v>
      </c>
      <c r="C38" s="110" t="s">
        <v>202</v>
      </c>
      <c r="D38" s="77">
        <v>13</v>
      </c>
      <c r="E38" s="84"/>
      <c r="F38" s="84"/>
      <c r="G38" s="77"/>
    </row>
    <row r="39" spans="1:8" x14ac:dyDescent="0.2">
      <c r="G39" s="84"/>
    </row>
    <row r="40" spans="1:8" s="77" customFormat="1" x14ac:dyDescent="0.2">
      <c r="A40" s="101" t="s">
        <v>218</v>
      </c>
      <c r="B40" s="62"/>
      <c r="H40" s="34"/>
    </row>
    <row r="41" spans="1:8" s="77" customFormat="1" x14ac:dyDescent="0.2">
      <c r="A41" s="66"/>
      <c r="B41" s="62"/>
      <c r="H41" s="34"/>
    </row>
    <row r="42" spans="1:8" x14ac:dyDescent="0.2">
      <c r="A42" s="66">
        <v>-38</v>
      </c>
      <c r="B42" s="106" t="s">
        <v>207</v>
      </c>
      <c r="C42" s="103"/>
      <c r="G42" s="77"/>
    </row>
    <row r="43" spans="1:8" x14ac:dyDescent="0.2">
      <c r="B43" s="153">
        <v>43</v>
      </c>
      <c r="C43" s="117" t="s">
        <v>207</v>
      </c>
      <c r="D43" s="77">
        <v>0</v>
      </c>
      <c r="G43" s="77"/>
    </row>
    <row r="44" spans="1:8" x14ac:dyDescent="0.2">
      <c r="A44" s="66">
        <v>-37</v>
      </c>
      <c r="B44" s="104" t="s">
        <v>207</v>
      </c>
      <c r="C44" s="105" t="s">
        <v>212</v>
      </c>
      <c r="D44" s="103"/>
      <c r="G44" s="77"/>
    </row>
    <row r="45" spans="1:8" x14ac:dyDescent="0.2">
      <c r="C45" s="152">
        <v>51</v>
      </c>
      <c r="D45" s="112" t="s">
        <v>202</v>
      </c>
      <c r="E45" s="77">
        <v>10</v>
      </c>
      <c r="G45" s="77"/>
    </row>
    <row r="46" spans="1:8" x14ac:dyDescent="0.2">
      <c r="B46" s="121"/>
      <c r="C46" s="107"/>
      <c r="D46" s="119"/>
      <c r="E46" s="84"/>
      <c r="G46" s="77"/>
    </row>
    <row r="47" spans="1:8" x14ac:dyDescent="0.2">
      <c r="B47" s="128">
        <v>-50</v>
      </c>
      <c r="C47" s="110" t="s">
        <v>202</v>
      </c>
      <c r="D47" s="107">
        <v>13</v>
      </c>
      <c r="E47" s="84"/>
      <c r="G47" s="77"/>
    </row>
    <row r="48" spans="1:8" x14ac:dyDescent="0.2">
      <c r="B48" s="122"/>
      <c r="D48" s="107"/>
      <c r="E48" s="84"/>
      <c r="G48" s="77"/>
    </row>
    <row r="49" spans="1:8" x14ac:dyDescent="0.2">
      <c r="D49" s="152">
        <v>59</v>
      </c>
      <c r="E49" s="117" t="s">
        <v>214</v>
      </c>
      <c r="F49" s="84" t="s">
        <v>129</v>
      </c>
      <c r="G49" s="84"/>
    </row>
    <row r="50" spans="1:8" x14ac:dyDescent="0.2">
      <c r="A50" s="66">
        <v>-36</v>
      </c>
      <c r="B50" s="112" t="s">
        <v>208</v>
      </c>
      <c r="C50" s="103">
        <v>13</v>
      </c>
      <c r="D50" s="107"/>
      <c r="E50" s="105"/>
      <c r="F50" s="111"/>
      <c r="G50" s="84"/>
    </row>
    <row r="51" spans="1:8" x14ac:dyDescent="0.2">
      <c r="B51" s="153">
        <v>44</v>
      </c>
      <c r="C51" s="112" t="s">
        <v>208</v>
      </c>
      <c r="D51" s="107" t="s">
        <v>129</v>
      </c>
      <c r="E51" s="109"/>
      <c r="F51" s="84"/>
      <c r="G51" s="84"/>
    </row>
    <row r="52" spans="1:8" x14ac:dyDescent="0.2">
      <c r="A52" s="66">
        <v>-35</v>
      </c>
      <c r="B52" s="110" t="s">
        <v>207</v>
      </c>
      <c r="C52" s="105">
        <v>0</v>
      </c>
      <c r="D52" s="109"/>
      <c r="E52" s="152">
        <v>64</v>
      </c>
      <c r="F52" s="84" t="s">
        <v>196</v>
      </c>
      <c r="G52" s="84">
        <v>13</v>
      </c>
    </row>
    <row r="53" spans="1:8" x14ac:dyDescent="0.2">
      <c r="C53" s="152">
        <v>52</v>
      </c>
      <c r="D53" s="108" t="s">
        <v>214</v>
      </c>
      <c r="E53" s="107">
        <v>13</v>
      </c>
      <c r="F53" s="123"/>
      <c r="G53" s="77"/>
    </row>
    <row r="54" spans="1:8" x14ac:dyDescent="0.2">
      <c r="B54" s="121"/>
      <c r="C54" s="107"/>
      <c r="D54" s="81"/>
      <c r="E54" s="84"/>
      <c r="F54" s="124"/>
    </row>
    <row r="55" spans="1:8" x14ac:dyDescent="0.2">
      <c r="B55" s="128">
        <v>-49</v>
      </c>
      <c r="C55" s="108" t="s">
        <v>214</v>
      </c>
      <c r="D55" s="77">
        <v>13</v>
      </c>
      <c r="F55" s="124"/>
      <c r="G55" s="77"/>
    </row>
    <row r="56" spans="1:8" x14ac:dyDescent="0.2">
      <c r="B56" s="125"/>
      <c r="D56" s="154">
        <v>-48</v>
      </c>
      <c r="E56" s="102" t="s">
        <v>196</v>
      </c>
      <c r="F56" s="124">
        <v>13</v>
      </c>
      <c r="G56" s="77"/>
    </row>
    <row r="57" spans="1:8" x14ac:dyDescent="0.2">
      <c r="A57" s="66">
        <v>-42</v>
      </c>
      <c r="B57" s="106" t="s">
        <v>207</v>
      </c>
      <c r="C57" s="103">
        <v>0</v>
      </c>
      <c r="F57" s="107"/>
      <c r="G57" s="77"/>
    </row>
    <row r="58" spans="1:8" x14ac:dyDescent="0.2">
      <c r="B58" s="153">
        <v>45</v>
      </c>
      <c r="C58" s="112" t="s">
        <v>217</v>
      </c>
      <c r="D58" s="77">
        <v>1</v>
      </c>
      <c r="F58" s="107"/>
      <c r="G58" s="77"/>
    </row>
    <row r="59" spans="1:8" x14ac:dyDescent="0.2">
      <c r="A59" s="66">
        <v>-41</v>
      </c>
      <c r="B59" s="110" t="s">
        <v>217</v>
      </c>
      <c r="C59" s="105">
        <v>13</v>
      </c>
      <c r="D59" s="103"/>
      <c r="F59" s="107"/>
      <c r="G59" s="77"/>
    </row>
    <row r="60" spans="1:8" ht="13.5" thickBot="1" x14ac:dyDescent="0.25">
      <c r="C60" s="152">
        <v>53</v>
      </c>
      <c r="D60" s="102" t="s">
        <v>199</v>
      </c>
      <c r="E60" s="77">
        <v>13</v>
      </c>
      <c r="F60" s="107"/>
      <c r="G60" s="126"/>
      <c r="H60" s="88" t="s">
        <v>196</v>
      </c>
    </row>
    <row r="61" spans="1:8" x14ac:dyDescent="0.2">
      <c r="B61" s="121"/>
      <c r="C61" s="107"/>
      <c r="D61" s="119"/>
      <c r="E61" s="84"/>
      <c r="F61" s="107"/>
      <c r="G61" s="77"/>
      <c r="H61" s="66" t="s">
        <v>266</v>
      </c>
    </row>
    <row r="62" spans="1:8" x14ac:dyDescent="0.2">
      <c r="B62" s="128">
        <v>-48</v>
      </c>
      <c r="C62" s="113" t="s">
        <v>199</v>
      </c>
      <c r="D62" s="107">
        <v>13</v>
      </c>
      <c r="E62" s="84"/>
      <c r="F62" s="107"/>
      <c r="G62" s="77"/>
    </row>
    <row r="63" spans="1:8" x14ac:dyDescent="0.2">
      <c r="B63" s="122"/>
      <c r="D63" s="107"/>
      <c r="E63" s="84"/>
      <c r="F63" s="107"/>
      <c r="G63" s="77"/>
    </row>
    <row r="64" spans="1:8" ht="13.5" thickBot="1" x14ac:dyDescent="0.25">
      <c r="D64" s="152">
        <v>60</v>
      </c>
      <c r="E64" s="102" t="s">
        <v>199</v>
      </c>
      <c r="F64" s="107">
        <v>13</v>
      </c>
      <c r="G64" s="77"/>
      <c r="H64" s="88" t="s">
        <v>199</v>
      </c>
    </row>
    <row r="65" spans="1:8" x14ac:dyDescent="0.2">
      <c r="A65" s="66">
        <v>-40</v>
      </c>
      <c r="B65" s="112" t="s">
        <v>216</v>
      </c>
      <c r="C65" s="103">
        <v>13</v>
      </c>
      <c r="D65" s="107"/>
      <c r="E65" s="105"/>
      <c r="F65" s="109"/>
      <c r="G65" s="77"/>
      <c r="H65" s="66" t="s">
        <v>130</v>
      </c>
    </row>
    <row r="66" spans="1:8" x14ac:dyDescent="0.2">
      <c r="B66" s="153">
        <v>46</v>
      </c>
      <c r="C66" s="112" t="s">
        <v>216</v>
      </c>
      <c r="D66" s="107">
        <v>13</v>
      </c>
      <c r="E66" s="109"/>
      <c r="F66" s="107"/>
      <c r="G66" s="77"/>
    </row>
    <row r="67" spans="1:8" x14ac:dyDescent="0.2">
      <c r="A67" s="66">
        <v>-39</v>
      </c>
      <c r="B67" s="110" t="s">
        <v>207</v>
      </c>
      <c r="C67" s="105">
        <v>0</v>
      </c>
      <c r="D67" s="109"/>
      <c r="E67" s="151">
        <v>64</v>
      </c>
      <c r="F67" s="113" t="s">
        <v>199</v>
      </c>
      <c r="G67" s="77">
        <v>4</v>
      </c>
    </row>
    <row r="68" spans="1:8" x14ac:dyDescent="0.2">
      <c r="C68" s="152">
        <v>54</v>
      </c>
      <c r="D68" s="110" t="s">
        <v>216</v>
      </c>
      <c r="E68" s="107" t="s">
        <v>129</v>
      </c>
    </row>
    <row r="69" spans="1:8" x14ac:dyDescent="0.2">
      <c r="B69" s="121"/>
      <c r="C69" s="107"/>
      <c r="D69" s="81"/>
      <c r="E69" s="107"/>
      <c r="F69" s="84"/>
      <c r="G69" s="77"/>
    </row>
    <row r="70" spans="1:8" x14ac:dyDescent="0.2">
      <c r="B70" s="128">
        <v>-47</v>
      </c>
      <c r="C70" s="108" t="s">
        <v>213</v>
      </c>
      <c r="D70" s="77">
        <v>12</v>
      </c>
      <c r="E70" s="107"/>
      <c r="G70" s="77"/>
    </row>
    <row r="71" spans="1:8" x14ac:dyDescent="0.2">
      <c r="B71" s="125"/>
      <c r="D71" s="154">
        <v>-49</v>
      </c>
      <c r="E71" s="104" t="s">
        <v>215</v>
      </c>
      <c r="F71" s="77" t="s">
        <v>129</v>
      </c>
      <c r="G71" s="77"/>
    </row>
    <row r="72" spans="1:8" x14ac:dyDescent="0.2">
      <c r="B72" s="125"/>
      <c r="D72" s="84"/>
      <c r="E72" s="84"/>
      <c r="F72" s="84"/>
      <c r="G72" s="77"/>
    </row>
    <row r="73" spans="1:8" x14ac:dyDescent="0.2">
      <c r="A73" s="101" t="s">
        <v>219</v>
      </c>
      <c r="E73" s="71">
        <v>63</v>
      </c>
      <c r="F73" s="117" t="s">
        <v>214</v>
      </c>
      <c r="G73" s="103">
        <v>13</v>
      </c>
    </row>
    <row r="74" spans="1:8" ht="13.5" thickBot="1" x14ac:dyDescent="0.25">
      <c r="E74" s="128"/>
      <c r="F74" s="119"/>
      <c r="G74" s="126"/>
      <c r="H74" s="127" t="s">
        <v>214</v>
      </c>
    </row>
    <row r="75" spans="1:8" x14ac:dyDescent="0.2">
      <c r="E75" s="71">
        <v>64</v>
      </c>
      <c r="F75" s="104" t="s">
        <v>215</v>
      </c>
      <c r="G75" s="111" t="s">
        <v>212</v>
      </c>
      <c r="H75" s="71" t="s">
        <v>134</v>
      </c>
    </row>
    <row r="76" spans="1:8" x14ac:dyDescent="0.2">
      <c r="E76" s="66"/>
      <c r="G76" s="84"/>
      <c r="H76" s="69"/>
    </row>
    <row r="77" spans="1:8" ht="13.5" thickBot="1" x14ac:dyDescent="0.25">
      <c r="E77" s="71"/>
      <c r="F77" s="34"/>
      <c r="G77" s="84"/>
      <c r="H77" s="69" t="s">
        <v>215</v>
      </c>
    </row>
    <row r="78" spans="1:8" x14ac:dyDescent="0.2">
      <c r="E78" s="95"/>
      <c r="F78" s="34"/>
      <c r="G78" s="84"/>
      <c r="H78" s="86" t="s">
        <v>136</v>
      </c>
    </row>
    <row r="79" spans="1:8" x14ac:dyDescent="0.2">
      <c r="E79" s="71">
        <v>59</v>
      </c>
      <c r="F79" s="112" t="s">
        <v>202</v>
      </c>
      <c r="G79" s="84">
        <v>13</v>
      </c>
      <c r="H79" s="69"/>
    </row>
    <row r="80" spans="1:8" ht="13.5" thickBot="1" x14ac:dyDescent="0.25">
      <c r="E80" s="95"/>
      <c r="F80" s="119"/>
      <c r="G80" s="126"/>
      <c r="H80" s="88" t="s">
        <v>202</v>
      </c>
    </row>
    <row r="81" spans="2:8" x14ac:dyDescent="0.2">
      <c r="E81" s="128">
        <v>60</v>
      </c>
      <c r="F81" s="110" t="s">
        <v>216</v>
      </c>
      <c r="G81" s="84">
        <v>1</v>
      </c>
      <c r="H81" s="128" t="s">
        <v>137</v>
      </c>
    </row>
    <row r="82" spans="2:8" x14ac:dyDescent="0.2">
      <c r="E82" s="72"/>
    </row>
    <row r="83" spans="2:8" ht="13.5" thickBot="1" x14ac:dyDescent="0.25">
      <c r="E83" s="111"/>
      <c r="H83" s="88" t="s">
        <v>216</v>
      </c>
    </row>
    <row r="84" spans="2:8" x14ac:dyDescent="0.2">
      <c r="E84" s="72"/>
      <c r="F84" s="34"/>
      <c r="G84" s="84"/>
      <c r="H84" s="71" t="s">
        <v>138</v>
      </c>
    </row>
    <row r="85" spans="2:8" x14ac:dyDescent="0.2">
      <c r="D85" s="66">
        <v>51</v>
      </c>
      <c r="E85" s="87" t="s">
        <v>207</v>
      </c>
      <c r="F85" s="103">
        <v>0</v>
      </c>
      <c r="G85" s="103"/>
      <c r="H85" s="69"/>
    </row>
    <row r="86" spans="2:8" x14ac:dyDescent="0.2">
      <c r="D86" s="66"/>
      <c r="E86" s="79">
        <v>61</v>
      </c>
      <c r="F86" s="106" t="s">
        <v>208</v>
      </c>
      <c r="G86" s="84" t="s">
        <v>212</v>
      </c>
      <c r="H86" s="69"/>
    </row>
    <row r="87" spans="2:8" x14ac:dyDescent="0.2">
      <c r="D87" s="66">
        <v>52</v>
      </c>
      <c r="E87" s="104" t="s">
        <v>208</v>
      </c>
      <c r="F87" s="79">
        <v>13</v>
      </c>
      <c r="G87" s="111"/>
      <c r="H87" s="69"/>
    </row>
    <row r="88" spans="2:8" ht="13.5" thickBot="1" x14ac:dyDescent="0.25">
      <c r="D88" s="66"/>
      <c r="E88" s="69"/>
      <c r="F88" s="120"/>
      <c r="G88" s="126"/>
      <c r="H88" s="126" t="s">
        <v>213</v>
      </c>
    </row>
    <row r="89" spans="2:8" x14ac:dyDescent="0.2">
      <c r="B89" s="69"/>
      <c r="C89" s="84"/>
      <c r="D89" s="66">
        <v>53</v>
      </c>
      <c r="E89" s="112" t="s">
        <v>217</v>
      </c>
      <c r="F89" s="109"/>
      <c r="G89" s="84"/>
      <c r="H89" s="71" t="s">
        <v>220</v>
      </c>
    </row>
    <row r="90" spans="2:8" x14ac:dyDescent="0.2">
      <c r="B90" s="69"/>
      <c r="C90" s="84"/>
      <c r="D90" s="66"/>
      <c r="E90" s="79">
        <v>62</v>
      </c>
      <c r="F90" s="113" t="s">
        <v>213</v>
      </c>
      <c r="G90" s="84">
        <v>13</v>
      </c>
      <c r="H90" s="69"/>
    </row>
    <row r="91" spans="2:8" ht="13.5" thickBot="1" x14ac:dyDescent="0.25">
      <c r="B91" s="69"/>
      <c r="C91" s="84"/>
      <c r="D91" s="66">
        <v>54</v>
      </c>
      <c r="E91" s="113" t="s">
        <v>213</v>
      </c>
      <c r="F91" s="82">
        <v>13</v>
      </c>
      <c r="G91" s="84"/>
      <c r="H91" s="69" t="s">
        <v>208</v>
      </c>
    </row>
    <row r="92" spans="2:8" x14ac:dyDescent="0.2">
      <c r="B92" s="69"/>
      <c r="C92" s="84"/>
      <c r="H92" s="86" t="s">
        <v>221</v>
      </c>
    </row>
    <row r="93" spans="2:8" x14ac:dyDescent="0.2">
      <c r="B93" s="69"/>
      <c r="C93" s="84"/>
      <c r="E93" s="34"/>
      <c r="F93" s="34"/>
    </row>
    <row r="94" spans="2:8" x14ac:dyDescent="0.2">
      <c r="B94" s="69"/>
      <c r="C94" s="84"/>
      <c r="E94" s="66">
        <v>61</v>
      </c>
      <c r="F94" s="34" t="s">
        <v>207</v>
      </c>
      <c r="G94" s="77">
        <v>0</v>
      </c>
    </row>
    <row r="95" spans="2:8" ht="13.5" thickBot="1" x14ac:dyDescent="0.25">
      <c r="B95" s="69"/>
      <c r="C95" s="84"/>
      <c r="E95" s="66"/>
      <c r="F95" s="79"/>
      <c r="G95" s="126"/>
      <c r="H95" s="88" t="s">
        <v>217</v>
      </c>
    </row>
    <row r="96" spans="2:8" x14ac:dyDescent="0.2">
      <c r="B96" s="69"/>
      <c r="C96" s="84"/>
      <c r="E96" s="66">
        <v>62</v>
      </c>
      <c r="F96" s="80" t="s">
        <v>217</v>
      </c>
      <c r="G96" s="84">
        <v>13</v>
      </c>
      <c r="H96" s="128" t="s">
        <v>222</v>
      </c>
    </row>
    <row r="97" spans="1:8" x14ac:dyDescent="0.2">
      <c r="B97" s="69"/>
      <c r="C97" s="84"/>
      <c r="E97" s="34"/>
      <c r="F97" s="34"/>
      <c r="G97" s="84"/>
      <c r="H97" s="69"/>
    </row>
    <row r="98" spans="1:8" ht="13.5" thickBot="1" x14ac:dyDescent="0.25">
      <c r="A98" s="39">
        <v>1</v>
      </c>
      <c r="B98" s="39" t="s">
        <v>204</v>
      </c>
      <c r="C98" s="84"/>
      <c r="F98" s="34"/>
      <c r="G98" s="84"/>
      <c r="H98" s="129" t="s">
        <v>207</v>
      </c>
    </row>
    <row r="99" spans="1:8" x14ac:dyDescent="0.2">
      <c r="A99" s="39">
        <v>2</v>
      </c>
      <c r="B99" s="37" t="s">
        <v>211</v>
      </c>
      <c r="C99" s="84"/>
      <c r="F99" s="34"/>
      <c r="G99" s="84"/>
      <c r="H99" s="71"/>
    </row>
    <row r="100" spans="1:8" x14ac:dyDescent="0.2">
      <c r="A100" s="39">
        <v>3</v>
      </c>
      <c r="B100" s="37" t="s">
        <v>196</v>
      </c>
    </row>
    <row r="101" spans="1:8" x14ac:dyDescent="0.2">
      <c r="A101" s="39">
        <v>4</v>
      </c>
      <c r="B101" s="37" t="s">
        <v>199</v>
      </c>
      <c r="C101" s="34"/>
      <c r="E101" s="103"/>
      <c r="F101" s="69"/>
      <c r="G101" s="111"/>
      <c r="H101" s="69"/>
    </row>
    <row r="102" spans="1:8" x14ac:dyDescent="0.2">
      <c r="A102" s="39">
        <v>5</v>
      </c>
      <c r="B102" s="37" t="s">
        <v>214</v>
      </c>
      <c r="C102" s="34"/>
      <c r="E102" s="72"/>
      <c r="F102" s="72"/>
      <c r="G102" s="77"/>
    </row>
    <row r="103" spans="1:8" x14ac:dyDescent="0.2">
      <c r="A103" s="39">
        <v>6</v>
      </c>
      <c r="B103" s="37" t="s">
        <v>215</v>
      </c>
      <c r="C103" s="34"/>
      <c r="E103" s="111"/>
      <c r="F103" s="34"/>
      <c r="G103" s="77"/>
    </row>
    <row r="104" spans="1:8" x14ac:dyDescent="0.2">
      <c r="A104" s="39">
        <v>7</v>
      </c>
      <c r="B104" s="37" t="s">
        <v>202</v>
      </c>
      <c r="C104" s="34"/>
      <c r="E104" s="34"/>
      <c r="F104" s="34"/>
      <c r="G104" s="77"/>
    </row>
    <row r="105" spans="1:8" x14ac:dyDescent="0.2">
      <c r="A105" s="39">
        <v>8</v>
      </c>
      <c r="B105" s="37" t="s">
        <v>216</v>
      </c>
      <c r="C105" s="34"/>
      <c r="E105" s="34"/>
      <c r="F105" s="34"/>
    </row>
    <row r="106" spans="1:8" x14ac:dyDescent="0.2">
      <c r="A106" s="39">
        <v>9</v>
      </c>
      <c r="B106" s="37" t="s">
        <v>213</v>
      </c>
      <c r="C106" s="34"/>
      <c r="E106" s="34"/>
      <c r="F106" s="34"/>
    </row>
    <row r="107" spans="1:8" x14ac:dyDescent="0.2">
      <c r="A107" s="39">
        <v>10</v>
      </c>
      <c r="B107" s="37" t="s">
        <v>208</v>
      </c>
      <c r="C107" s="34"/>
      <c r="E107" s="34"/>
      <c r="F107" s="34"/>
    </row>
    <row r="108" spans="1:8" x14ac:dyDescent="0.2">
      <c r="A108" s="39">
        <v>11</v>
      </c>
      <c r="B108" s="90" t="s">
        <v>217</v>
      </c>
      <c r="C108" s="34"/>
      <c r="E108" s="34"/>
      <c r="F108" s="34"/>
    </row>
    <row r="109" spans="1:8" x14ac:dyDescent="0.2">
      <c r="C109" s="34"/>
      <c r="E109" s="34"/>
      <c r="F109" s="34"/>
    </row>
    <row r="110" spans="1:8" x14ac:dyDescent="0.2">
      <c r="C110" s="34"/>
      <c r="E110" s="34"/>
      <c r="F110" s="34"/>
    </row>
    <row r="111" spans="1:8" x14ac:dyDescent="0.2">
      <c r="C111" s="34"/>
      <c r="E111" s="34"/>
      <c r="F111" s="34"/>
      <c r="G111" s="84"/>
    </row>
  </sheetData>
  <conditionalFormatting sqref="C8:G96">
    <cfRule type="cellIs" dxfId="9" priority="1" operator="equal">
      <formula>13</formula>
    </cfRule>
  </conditionalFormatting>
  <pageMargins left="0.39370078740157483" right="0.39370078740157483" top="0.78740157480314965" bottom="0.27559055118110237" header="0.59055118110236227" footer="0"/>
  <pageSetup paperSize="9" fitToHeight="0" orientation="landscape" r:id="rId1"/>
  <headerFooter>
    <oddHeader>&amp;R&amp;"Arial,Regular"&amp;9Page &amp;P of &amp;N</oddHeader>
  </headerFooter>
  <rowBreaks count="2" manualBreakCount="2">
    <brk id="38" max="16383" man="1"/>
    <brk id="71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J73"/>
  <sheetViews>
    <sheetView showGridLines="0" showRowColHeaders="0" zoomScaleNormal="100" workbookViewId="0">
      <pane ySplit="2" topLeftCell="A3" activePane="bottomLeft" state="frozen"/>
      <selection activeCell="J1" sqref="J1"/>
      <selection pane="bottomLeft" activeCell="I1" sqref="I1"/>
    </sheetView>
  </sheetViews>
  <sheetFormatPr defaultRowHeight="12.75" x14ac:dyDescent="0.2"/>
  <cols>
    <col min="1" max="1" width="3.42578125" style="34" customWidth="1"/>
    <col min="2" max="2" width="31.140625" style="34" bestFit="1" customWidth="1"/>
    <col min="3" max="9" width="6.7109375" style="34" customWidth="1"/>
    <col min="10" max="10" width="4" style="34" customWidth="1"/>
    <col min="11" max="16384" width="9.140625" style="34"/>
  </cols>
  <sheetData>
    <row r="1" spans="1:10" x14ac:dyDescent="0.2">
      <c r="A1" s="33" t="str">
        <f>UPPER((Kalend!D12)&amp;" - "&amp;(Kalend!C12)&amp;" - "&amp;(Kalend!E12))</f>
        <v>P3 - PAARISMÄNG - 3. ETAPP - DUO</v>
      </c>
      <c r="E1" s="61" t="str">
        <f>HYPERLINK("#Kalend!I1","Kalender")</f>
        <v>Kalender</v>
      </c>
      <c r="F1" s="62"/>
      <c r="G1" s="61" t="str">
        <f>HYPERLINK("#Paarisreiting!G1","Reiting")</f>
        <v>Reiting</v>
      </c>
    </row>
    <row r="2" spans="1:10" x14ac:dyDescent="0.2">
      <c r="A2" s="62" t="str">
        <f>"Toimumisaeg: "&amp;(Kalend!A12)&amp;" kell "&amp;(Kalend!B12)</f>
        <v>Toimumisaeg: P, 27.01.2013 kell 11:00</v>
      </c>
    </row>
    <row r="3" spans="1:10" x14ac:dyDescent="0.2">
      <c r="A3" s="62" t="str">
        <f>"Toimumiskoht: "&amp;(Kalend!F12)</f>
        <v>Toimumiskoht: K-Järve petangihall</v>
      </c>
    </row>
    <row r="4" spans="1:10" x14ac:dyDescent="0.2">
      <c r="A4" s="62" t="str">
        <f>"Korraldaja: "&amp;(Kalend!G12)</f>
        <v>Korraldaja: K-Järve SHK</v>
      </c>
    </row>
    <row r="6" spans="1:10" x14ac:dyDescent="0.2">
      <c r="A6" s="39" t="s">
        <v>98</v>
      </c>
      <c r="B6" s="39"/>
      <c r="C6" s="40">
        <v>1</v>
      </c>
      <c r="D6" s="40">
        <v>2</v>
      </c>
      <c r="E6" s="40">
        <v>3</v>
      </c>
      <c r="F6" s="40">
        <v>4</v>
      </c>
      <c r="G6" s="40">
        <v>5</v>
      </c>
      <c r="H6" s="40" t="s">
        <v>99</v>
      </c>
      <c r="I6" s="40" t="s">
        <v>55</v>
      </c>
    </row>
    <row r="7" spans="1:10" x14ac:dyDescent="0.2">
      <c r="A7" s="39">
        <v>1</v>
      </c>
      <c r="B7" s="37" t="s">
        <v>204</v>
      </c>
      <c r="C7" s="63"/>
      <c r="D7" s="38">
        <v>13</v>
      </c>
      <c r="E7" s="38">
        <v>13</v>
      </c>
      <c r="F7" s="38">
        <v>13</v>
      </c>
      <c r="G7" s="38">
        <v>5</v>
      </c>
      <c r="H7" s="64" t="s">
        <v>197</v>
      </c>
      <c r="I7" s="38" t="s">
        <v>102</v>
      </c>
    </row>
    <row r="8" spans="1:10" x14ac:dyDescent="0.2">
      <c r="A8" s="39">
        <v>2</v>
      </c>
      <c r="B8" s="37" t="s">
        <v>196</v>
      </c>
      <c r="C8" s="47">
        <v>8</v>
      </c>
      <c r="D8" s="63"/>
      <c r="E8" s="38">
        <v>13</v>
      </c>
      <c r="F8" s="182">
        <v>13</v>
      </c>
      <c r="G8" s="182">
        <v>7</v>
      </c>
      <c r="H8" s="181" t="s">
        <v>200</v>
      </c>
      <c r="I8" s="38" t="s">
        <v>105</v>
      </c>
      <c r="J8" s="187">
        <v>-1</v>
      </c>
    </row>
    <row r="9" spans="1:10" x14ac:dyDescent="0.2">
      <c r="A9" s="39">
        <v>3</v>
      </c>
      <c r="B9" s="37" t="s">
        <v>223</v>
      </c>
      <c r="C9" s="38">
        <v>7</v>
      </c>
      <c r="D9" s="38">
        <v>5</v>
      </c>
      <c r="E9" s="63"/>
      <c r="F9" s="38">
        <v>12</v>
      </c>
      <c r="G9" s="38">
        <v>13</v>
      </c>
      <c r="H9" s="64" t="s">
        <v>121</v>
      </c>
      <c r="I9" s="201" t="s">
        <v>156</v>
      </c>
    </row>
    <row r="10" spans="1:10" x14ac:dyDescent="0.2">
      <c r="A10" s="39">
        <v>4</v>
      </c>
      <c r="B10" s="37" t="s">
        <v>224</v>
      </c>
      <c r="C10" s="47">
        <v>4</v>
      </c>
      <c r="D10" s="182">
        <v>8</v>
      </c>
      <c r="E10" s="38">
        <v>13</v>
      </c>
      <c r="F10" s="63"/>
      <c r="G10" s="182">
        <v>13</v>
      </c>
      <c r="H10" s="181" t="s">
        <v>200</v>
      </c>
      <c r="I10" s="201" t="s">
        <v>108</v>
      </c>
      <c r="J10" s="187">
        <v>-3</v>
      </c>
    </row>
    <row r="11" spans="1:10" x14ac:dyDescent="0.2">
      <c r="A11" s="39">
        <v>5</v>
      </c>
      <c r="B11" s="37" t="s">
        <v>209</v>
      </c>
      <c r="C11" s="47">
        <v>13</v>
      </c>
      <c r="D11" s="182">
        <v>13</v>
      </c>
      <c r="E11" s="38">
        <v>10</v>
      </c>
      <c r="F11" s="182">
        <v>11</v>
      </c>
      <c r="G11" s="63"/>
      <c r="H11" s="181" t="s">
        <v>200</v>
      </c>
      <c r="I11" s="38" t="s">
        <v>111</v>
      </c>
      <c r="J11" s="187">
        <v>4</v>
      </c>
    </row>
    <row r="13" spans="1:10" x14ac:dyDescent="0.2">
      <c r="A13" s="39" t="s">
        <v>112</v>
      </c>
      <c r="B13" s="39"/>
      <c r="C13" s="40">
        <v>1</v>
      </c>
      <c r="D13" s="40">
        <v>2</v>
      </c>
      <c r="E13" s="40">
        <v>3</v>
      </c>
      <c r="F13" s="40">
        <v>4</v>
      </c>
      <c r="G13" s="40">
        <v>5</v>
      </c>
      <c r="H13" s="40" t="s">
        <v>99</v>
      </c>
      <c r="I13" s="40" t="s">
        <v>55</v>
      </c>
    </row>
    <row r="14" spans="1:10" x14ac:dyDescent="0.2">
      <c r="A14" s="39">
        <v>1</v>
      </c>
      <c r="B14" s="37" t="s">
        <v>211</v>
      </c>
      <c r="C14" s="63"/>
      <c r="D14" s="38">
        <v>0</v>
      </c>
      <c r="E14" s="191">
        <v>11</v>
      </c>
      <c r="F14" s="38">
        <v>13</v>
      </c>
      <c r="G14" s="38">
        <v>13</v>
      </c>
      <c r="H14" s="190" t="s">
        <v>200</v>
      </c>
      <c r="I14" s="38" t="s">
        <v>105</v>
      </c>
      <c r="J14" s="200" t="s">
        <v>273</v>
      </c>
    </row>
    <row r="15" spans="1:10" x14ac:dyDescent="0.2">
      <c r="A15" s="39">
        <v>2</v>
      </c>
      <c r="B15" s="37" t="s">
        <v>198</v>
      </c>
      <c r="C15" s="38">
        <v>13</v>
      </c>
      <c r="D15" s="63"/>
      <c r="E15" s="38">
        <v>13</v>
      </c>
      <c r="F15" s="38">
        <v>13</v>
      </c>
      <c r="G15" s="38">
        <v>13</v>
      </c>
      <c r="H15" s="64" t="s">
        <v>225</v>
      </c>
      <c r="I15" s="38" t="s">
        <v>102</v>
      </c>
      <c r="J15" s="67"/>
    </row>
    <row r="16" spans="1:10" x14ac:dyDescent="0.2">
      <c r="A16" s="39">
        <v>3</v>
      </c>
      <c r="B16" s="37" t="s">
        <v>202</v>
      </c>
      <c r="C16" s="191">
        <v>13</v>
      </c>
      <c r="D16" s="38">
        <v>8</v>
      </c>
      <c r="E16" s="63"/>
      <c r="F16" s="38">
        <v>8</v>
      </c>
      <c r="G16" s="38">
        <v>13</v>
      </c>
      <c r="H16" s="190" t="s">
        <v>200</v>
      </c>
      <c r="I16" s="38" t="s">
        <v>111</v>
      </c>
      <c r="J16" s="200" t="s">
        <v>272</v>
      </c>
    </row>
    <row r="17" spans="1:10" x14ac:dyDescent="0.2">
      <c r="A17" s="39">
        <v>4</v>
      </c>
      <c r="B17" s="37" t="s">
        <v>199</v>
      </c>
      <c r="C17" s="38">
        <v>9</v>
      </c>
      <c r="D17" s="38">
        <v>12</v>
      </c>
      <c r="E17" s="38">
        <v>13</v>
      </c>
      <c r="F17" s="63"/>
      <c r="G17" s="182">
        <v>9</v>
      </c>
      <c r="H17" s="181" t="s">
        <v>121</v>
      </c>
      <c r="I17" s="201" t="s">
        <v>156</v>
      </c>
      <c r="J17" s="198" t="s">
        <v>273</v>
      </c>
    </row>
    <row r="18" spans="1:10" x14ac:dyDescent="0.2">
      <c r="A18" s="39">
        <v>5</v>
      </c>
      <c r="B18" s="37" t="s">
        <v>226</v>
      </c>
      <c r="C18" s="38">
        <v>11</v>
      </c>
      <c r="D18" s="38">
        <v>6</v>
      </c>
      <c r="E18" s="38">
        <v>7</v>
      </c>
      <c r="F18" s="182">
        <v>13</v>
      </c>
      <c r="G18" s="63"/>
      <c r="H18" s="181" t="s">
        <v>121</v>
      </c>
      <c r="I18" s="201" t="s">
        <v>108</v>
      </c>
      <c r="J18" s="198" t="s">
        <v>272</v>
      </c>
    </row>
    <row r="19" spans="1:10" x14ac:dyDescent="0.2">
      <c r="A19" s="71"/>
      <c r="B19" s="69"/>
      <c r="C19" s="72"/>
      <c r="D19" s="72"/>
      <c r="E19" s="72"/>
      <c r="F19" s="72"/>
      <c r="G19" s="74"/>
      <c r="H19" s="65"/>
      <c r="I19" s="72"/>
    </row>
    <row r="20" spans="1:10" x14ac:dyDescent="0.2">
      <c r="A20" s="71"/>
      <c r="B20" s="75" t="s">
        <v>117</v>
      </c>
      <c r="C20" s="65" t="s">
        <v>163</v>
      </c>
      <c r="D20" s="65" t="s">
        <v>124</v>
      </c>
      <c r="E20" s="72"/>
      <c r="F20" s="72"/>
      <c r="G20" s="74"/>
      <c r="H20" s="65"/>
      <c r="I20" s="72"/>
    </row>
    <row r="21" spans="1:10" x14ac:dyDescent="0.2">
      <c r="A21" s="71"/>
      <c r="B21" s="75" t="s">
        <v>120</v>
      </c>
      <c r="C21" s="65" t="s">
        <v>164</v>
      </c>
      <c r="D21" s="65" t="s">
        <v>122</v>
      </c>
      <c r="E21" s="72"/>
      <c r="F21" s="72"/>
      <c r="G21" s="74"/>
      <c r="H21" s="65"/>
      <c r="I21" s="72"/>
    </row>
    <row r="22" spans="1:10" x14ac:dyDescent="0.2">
      <c r="A22" s="71"/>
      <c r="B22" s="75" t="s">
        <v>123</v>
      </c>
      <c r="C22" s="65" t="s">
        <v>118</v>
      </c>
      <c r="D22" s="65" t="s">
        <v>119</v>
      </c>
      <c r="E22" s="72"/>
      <c r="F22" s="72"/>
      <c r="G22" s="74"/>
      <c r="H22" s="65"/>
      <c r="I22" s="73"/>
    </row>
    <row r="23" spans="1:10" x14ac:dyDescent="0.2">
      <c r="A23" s="71"/>
      <c r="B23" s="75" t="s">
        <v>167</v>
      </c>
      <c r="C23" s="65" t="s">
        <v>121</v>
      </c>
      <c r="D23" s="65" t="s">
        <v>169</v>
      </c>
      <c r="E23" s="72"/>
      <c r="F23" s="72"/>
      <c r="G23" s="74"/>
      <c r="H23" s="65"/>
      <c r="I23" s="72"/>
    </row>
    <row r="24" spans="1:10" x14ac:dyDescent="0.2">
      <c r="A24" s="71"/>
      <c r="B24" s="75" t="s">
        <v>170</v>
      </c>
      <c r="C24" s="65" t="s">
        <v>104</v>
      </c>
      <c r="D24" s="65" t="s">
        <v>171</v>
      </c>
      <c r="E24" s="72"/>
      <c r="F24" s="72"/>
      <c r="G24" s="74"/>
      <c r="H24" s="65"/>
      <c r="I24" s="72"/>
    </row>
    <row r="25" spans="1:10" hidden="1" x14ac:dyDescent="0.2">
      <c r="A25" s="71"/>
      <c r="B25" s="75"/>
      <c r="C25" s="65"/>
      <c r="D25" s="65"/>
      <c r="F25" s="74"/>
      <c r="G25" s="65"/>
      <c r="H25" s="72"/>
      <c r="I25" s="65"/>
    </row>
    <row r="26" spans="1:10" x14ac:dyDescent="0.2">
      <c r="A26" s="177" t="s">
        <v>268</v>
      </c>
      <c r="B26" s="75"/>
      <c r="C26" s="65"/>
      <c r="D26" s="65"/>
      <c r="F26" s="74"/>
      <c r="G26" s="65"/>
      <c r="H26" s="72"/>
      <c r="I26" s="65"/>
    </row>
    <row r="28" spans="1:10" x14ac:dyDescent="0.2">
      <c r="A28" s="76" t="s">
        <v>125</v>
      </c>
      <c r="B28" s="34" t="s">
        <v>204</v>
      </c>
      <c r="C28" s="77">
        <v>13</v>
      </c>
    </row>
    <row r="29" spans="1:10" x14ac:dyDescent="0.2">
      <c r="A29" s="78"/>
      <c r="B29" s="79"/>
      <c r="C29" s="34" t="s">
        <v>204</v>
      </c>
      <c r="F29" s="77">
        <v>9</v>
      </c>
    </row>
    <row r="30" spans="1:10" x14ac:dyDescent="0.2">
      <c r="A30" s="78" t="s">
        <v>126</v>
      </c>
      <c r="B30" s="80" t="s">
        <v>202</v>
      </c>
      <c r="C30" s="81">
        <v>8</v>
      </c>
      <c r="D30" s="82"/>
      <c r="E30" s="79"/>
    </row>
    <row r="31" spans="1:10" ht="13.5" thickBot="1" x14ac:dyDescent="0.25">
      <c r="A31" s="78"/>
      <c r="C31" s="69"/>
      <c r="D31" s="69"/>
      <c r="E31" s="83"/>
      <c r="G31" s="34" t="s">
        <v>209</v>
      </c>
    </row>
    <row r="32" spans="1:10" x14ac:dyDescent="0.2">
      <c r="A32" s="78" t="s">
        <v>127</v>
      </c>
      <c r="B32" s="34" t="s">
        <v>198</v>
      </c>
      <c r="C32" s="84">
        <v>8</v>
      </c>
      <c r="D32" s="69"/>
      <c r="E32" s="83"/>
      <c r="F32" s="89"/>
      <c r="G32" s="86" t="s">
        <v>265</v>
      </c>
      <c r="H32" s="85"/>
    </row>
    <row r="33" spans="1:8" x14ac:dyDescent="0.2">
      <c r="A33" s="78"/>
      <c r="B33" s="79"/>
      <c r="C33" s="87" t="s">
        <v>209</v>
      </c>
      <c r="D33" s="87"/>
      <c r="E33" s="80"/>
      <c r="F33" s="84">
        <v>13</v>
      </c>
    </row>
    <row r="34" spans="1:8" ht="13.5" thickBot="1" x14ac:dyDescent="0.25">
      <c r="A34" s="78" t="s">
        <v>128</v>
      </c>
      <c r="B34" s="80" t="s">
        <v>209</v>
      </c>
      <c r="C34" s="77">
        <v>13</v>
      </c>
      <c r="F34" s="69"/>
      <c r="G34" s="69" t="s">
        <v>204</v>
      </c>
      <c r="H34" s="69"/>
    </row>
    <row r="35" spans="1:8" x14ac:dyDescent="0.2">
      <c r="F35" s="69"/>
      <c r="G35" s="86" t="s">
        <v>267</v>
      </c>
      <c r="H35" s="85"/>
    </row>
    <row r="36" spans="1:8" x14ac:dyDescent="0.2">
      <c r="C36" s="34" t="s">
        <v>198</v>
      </c>
      <c r="F36" s="84">
        <v>13</v>
      </c>
      <c r="G36" s="69"/>
      <c r="H36" s="69"/>
    </row>
    <row r="37" spans="1:8" ht="13.5" thickBot="1" x14ac:dyDescent="0.25">
      <c r="C37" s="82"/>
      <c r="D37" s="82"/>
      <c r="E37" s="79"/>
      <c r="F37" s="88"/>
      <c r="G37" s="88" t="s">
        <v>198</v>
      </c>
      <c r="H37" s="88"/>
    </row>
    <row r="38" spans="1:8" x14ac:dyDescent="0.2">
      <c r="C38" s="87" t="s">
        <v>202</v>
      </c>
      <c r="D38" s="87"/>
      <c r="E38" s="80"/>
      <c r="F38" s="77">
        <v>8</v>
      </c>
      <c r="G38" s="71" t="s">
        <v>266</v>
      </c>
      <c r="H38" s="69"/>
    </row>
    <row r="39" spans="1:8" x14ac:dyDescent="0.2">
      <c r="G39" s="69"/>
      <c r="H39" s="69"/>
    </row>
    <row r="40" spans="1:8" ht="13.5" thickBot="1" x14ac:dyDescent="0.25">
      <c r="D40" s="69"/>
      <c r="E40" s="69"/>
      <c r="G40" s="88" t="s">
        <v>202</v>
      </c>
      <c r="H40" s="88"/>
    </row>
    <row r="41" spans="1:8" x14ac:dyDescent="0.2">
      <c r="D41" s="69"/>
      <c r="E41" s="69"/>
      <c r="G41" s="66" t="s">
        <v>130</v>
      </c>
    </row>
    <row r="42" spans="1:8" x14ac:dyDescent="0.2">
      <c r="D42" s="69"/>
      <c r="E42" s="69"/>
      <c r="G42" s="66"/>
    </row>
    <row r="43" spans="1:8" x14ac:dyDescent="0.2">
      <c r="A43" s="177" t="s">
        <v>270</v>
      </c>
      <c r="D43" s="69"/>
      <c r="E43" s="69"/>
      <c r="G43" s="66"/>
    </row>
    <row r="44" spans="1:8" x14ac:dyDescent="0.2">
      <c r="E44" s="69"/>
      <c r="F44" s="69"/>
    </row>
    <row r="45" spans="1:8" x14ac:dyDescent="0.2">
      <c r="B45" s="78" t="s">
        <v>131</v>
      </c>
      <c r="C45" s="34" t="s">
        <v>196</v>
      </c>
      <c r="E45" s="69"/>
      <c r="F45" s="84">
        <v>13</v>
      </c>
    </row>
    <row r="46" spans="1:8" ht="13.5" thickBot="1" x14ac:dyDescent="0.25">
      <c r="B46" s="78"/>
      <c r="C46" s="82"/>
      <c r="D46" s="82"/>
      <c r="E46" s="79"/>
      <c r="F46" s="130"/>
      <c r="G46" s="88" t="s">
        <v>196</v>
      </c>
      <c r="H46" s="88"/>
    </row>
    <row r="47" spans="1:8" x14ac:dyDescent="0.2">
      <c r="B47" s="78" t="s">
        <v>135</v>
      </c>
      <c r="C47" s="87" t="s">
        <v>211</v>
      </c>
      <c r="D47" s="87"/>
      <c r="E47" s="80"/>
      <c r="F47" s="84">
        <v>7</v>
      </c>
      <c r="G47" s="66" t="s">
        <v>134</v>
      </c>
    </row>
    <row r="48" spans="1:8" x14ac:dyDescent="0.2">
      <c r="B48" s="66"/>
      <c r="C48" s="131"/>
      <c r="E48" s="69"/>
      <c r="F48" s="69"/>
    </row>
    <row r="49" spans="1:8" ht="13.5" thickBot="1" x14ac:dyDescent="0.25">
      <c r="B49" s="66"/>
      <c r="C49" s="131"/>
      <c r="E49" s="69"/>
      <c r="F49" s="69"/>
      <c r="G49" s="69" t="s">
        <v>211</v>
      </c>
    </row>
    <row r="50" spans="1:8" x14ac:dyDescent="0.2">
      <c r="B50" s="66"/>
      <c r="C50" s="131"/>
      <c r="E50" s="69"/>
      <c r="F50" s="69"/>
      <c r="G50" s="86" t="s">
        <v>136</v>
      </c>
      <c r="H50" s="85"/>
    </row>
    <row r="51" spans="1:8" x14ac:dyDescent="0.2">
      <c r="B51" s="78" t="s">
        <v>133</v>
      </c>
      <c r="C51" s="34" t="s">
        <v>224</v>
      </c>
      <c r="E51" s="69"/>
      <c r="F51" s="84">
        <v>13</v>
      </c>
    </row>
    <row r="52" spans="1:8" ht="13.5" thickBot="1" x14ac:dyDescent="0.25">
      <c r="B52" s="78"/>
      <c r="C52" s="82"/>
      <c r="D52" s="82"/>
      <c r="E52" s="79"/>
      <c r="F52" s="130"/>
      <c r="G52" s="129" t="s">
        <v>224</v>
      </c>
    </row>
    <row r="53" spans="1:8" x14ac:dyDescent="0.2">
      <c r="B53" s="78" t="s">
        <v>132</v>
      </c>
      <c r="C53" s="87" t="s">
        <v>226</v>
      </c>
      <c r="D53" s="87"/>
      <c r="E53" s="80"/>
      <c r="F53" s="84" t="s">
        <v>212</v>
      </c>
      <c r="G53" s="66" t="s">
        <v>137</v>
      </c>
      <c r="H53" s="85"/>
    </row>
    <row r="54" spans="1:8" x14ac:dyDescent="0.2">
      <c r="C54" s="131"/>
      <c r="E54" s="69"/>
      <c r="F54" s="69"/>
      <c r="H54" s="69"/>
    </row>
    <row r="55" spans="1:8" ht="13.5" thickBot="1" x14ac:dyDescent="0.25">
      <c r="C55" s="131"/>
      <c r="E55" s="69"/>
      <c r="F55" s="69"/>
      <c r="G55" s="69" t="s">
        <v>226</v>
      </c>
      <c r="H55" s="88"/>
    </row>
    <row r="56" spans="1:8" x14ac:dyDescent="0.2">
      <c r="C56" s="131"/>
      <c r="E56" s="69"/>
      <c r="F56" s="69"/>
      <c r="G56" s="86" t="s">
        <v>138</v>
      </c>
    </row>
    <row r="57" spans="1:8" x14ac:dyDescent="0.2">
      <c r="B57" s="78" t="s">
        <v>227</v>
      </c>
      <c r="C57" s="69" t="s">
        <v>223</v>
      </c>
      <c r="E57" s="69"/>
      <c r="F57" s="84" t="s">
        <v>212</v>
      </c>
    </row>
    <row r="58" spans="1:8" ht="13.5" thickBot="1" x14ac:dyDescent="0.25">
      <c r="B58" s="78"/>
      <c r="C58" s="82"/>
      <c r="D58" s="82"/>
      <c r="E58" s="79"/>
      <c r="F58" s="130"/>
      <c r="G58" s="88" t="s">
        <v>228</v>
      </c>
    </row>
    <row r="59" spans="1:8" x14ac:dyDescent="0.2">
      <c r="B59" s="78" t="s">
        <v>229</v>
      </c>
      <c r="C59" s="87" t="s">
        <v>199</v>
      </c>
      <c r="D59" s="87"/>
      <c r="E59" s="80"/>
      <c r="F59" s="84">
        <v>13</v>
      </c>
      <c r="G59" s="66" t="s">
        <v>220</v>
      </c>
      <c r="H59" s="85"/>
    </row>
    <row r="61" spans="1:8" ht="13.5" thickBot="1" x14ac:dyDescent="0.25">
      <c r="G61" s="69" t="s">
        <v>223</v>
      </c>
      <c r="H61" s="88"/>
    </row>
    <row r="62" spans="1:8" x14ac:dyDescent="0.2">
      <c r="E62" s="69"/>
      <c r="F62" s="69"/>
      <c r="G62" s="86" t="s">
        <v>221</v>
      </c>
      <c r="H62" s="69"/>
    </row>
    <row r="63" spans="1:8" x14ac:dyDescent="0.2">
      <c r="E63" s="69"/>
      <c r="F63" s="69"/>
    </row>
    <row r="64" spans="1:8" x14ac:dyDescent="0.2">
      <c r="A64" s="39">
        <v>1</v>
      </c>
      <c r="B64" s="39" t="s">
        <v>209</v>
      </c>
      <c r="E64" s="69"/>
      <c r="F64" s="69"/>
    </row>
    <row r="65" spans="1:2" x14ac:dyDescent="0.2">
      <c r="A65" s="39">
        <v>2</v>
      </c>
      <c r="B65" s="37" t="s">
        <v>204</v>
      </c>
    </row>
    <row r="66" spans="1:2" x14ac:dyDescent="0.2">
      <c r="A66" s="39">
        <v>3</v>
      </c>
      <c r="B66" s="37" t="s">
        <v>198</v>
      </c>
    </row>
    <row r="67" spans="1:2" x14ac:dyDescent="0.2">
      <c r="A67" s="39">
        <v>4</v>
      </c>
      <c r="B67" s="37" t="s">
        <v>202</v>
      </c>
    </row>
    <row r="68" spans="1:2" x14ac:dyDescent="0.2">
      <c r="A68" s="39">
        <v>5</v>
      </c>
      <c r="B68" s="37" t="s">
        <v>196</v>
      </c>
    </row>
    <row r="69" spans="1:2" x14ac:dyDescent="0.2">
      <c r="A69" s="39">
        <v>6</v>
      </c>
      <c r="B69" s="37" t="s">
        <v>211</v>
      </c>
    </row>
    <row r="70" spans="1:2" x14ac:dyDescent="0.2">
      <c r="A70" s="39">
        <v>7</v>
      </c>
      <c r="B70" s="37" t="s">
        <v>224</v>
      </c>
    </row>
    <row r="71" spans="1:2" x14ac:dyDescent="0.2">
      <c r="A71" s="39">
        <v>8</v>
      </c>
      <c r="B71" s="37" t="s">
        <v>226</v>
      </c>
    </row>
    <row r="72" spans="1:2" x14ac:dyDescent="0.2">
      <c r="A72" s="39">
        <v>9</v>
      </c>
      <c r="B72" s="37" t="s">
        <v>199</v>
      </c>
    </row>
    <row r="73" spans="1:2" x14ac:dyDescent="0.2">
      <c r="A73" s="39">
        <v>10</v>
      </c>
      <c r="B73" s="37" t="s">
        <v>223</v>
      </c>
    </row>
  </sheetData>
  <conditionalFormatting sqref="C28:F59">
    <cfRule type="cellIs" dxfId="8" priority="3" operator="equal">
      <formula>13</formula>
    </cfRule>
  </conditionalFormatting>
  <conditionalFormatting sqref="C7:G18">
    <cfRule type="cellIs" dxfId="7" priority="2" operator="equal">
      <formula>13</formula>
    </cfRule>
  </conditionalFormatting>
  <conditionalFormatting sqref="C25:F26">
    <cfRule type="cellIs" dxfId="6" priority="1" operator="equal">
      <formula>13</formula>
    </cfRule>
  </conditionalFormatting>
  <pageMargins left="0.78740157480314965" right="0.39370078740157483" top="0.78740157480314965" bottom="0.27559055118110237" header="0.59055118110236227" footer="0"/>
  <pageSetup paperSize="9" fitToHeight="0" orientation="landscape" r:id="rId1"/>
  <headerFooter>
    <oddHeader>&amp;R&amp;9Page &amp;P of &amp;N</oddHeader>
  </headerFooter>
  <rowBreaks count="1" manualBreakCount="1">
    <brk id="41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J89"/>
  <sheetViews>
    <sheetView showGridLines="0" showRowColHeaders="0" zoomScaleNormal="100" workbookViewId="0">
      <pane ySplit="2" topLeftCell="A3" activePane="bottomLeft" state="frozen"/>
      <selection activeCell="J1" sqref="J1"/>
      <selection pane="bottomLeft" activeCell="H1" sqref="H1"/>
    </sheetView>
  </sheetViews>
  <sheetFormatPr defaultRowHeight="12.75" x14ac:dyDescent="0.2"/>
  <cols>
    <col min="1" max="1" width="3.28515625" style="34" customWidth="1"/>
    <col min="2" max="2" width="31.140625" style="34" bestFit="1" customWidth="1"/>
    <col min="3" max="9" width="6.7109375" style="34" customWidth="1"/>
    <col min="10" max="10" width="3.5703125" style="34" customWidth="1"/>
    <col min="11" max="16384" width="9.140625" style="34"/>
  </cols>
  <sheetData>
    <row r="1" spans="1:9" x14ac:dyDescent="0.2">
      <c r="A1" s="33" t="str">
        <f>UPPER((Kalend!D15)&amp;" - "&amp;(Kalend!C15)&amp;" - "&amp;(Kalend!E15))</f>
        <v>P4 - PAARISMÄNG - 4. ETAPP - DUO</v>
      </c>
      <c r="E1" s="61" t="str">
        <f>HYPERLINK("#Kalend!I1","Kalender")</f>
        <v>Kalender</v>
      </c>
      <c r="F1" s="62"/>
      <c r="G1" s="61" t="str">
        <f>HYPERLINK("#Paarisreiting!G1","Reiting")</f>
        <v>Reiting</v>
      </c>
    </row>
    <row r="2" spans="1:9" x14ac:dyDescent="0.2">
      <c r="A2" s="62" t="str">
        <f>"Toimumisaeg: "&amp;(Kalend!A15)&amp;" kell "&amp;(Kalend!B15)</f>
        <v>Toimumisaeg: P, 17.02.2013 kell 11:00</v>
      </c>
    </row>
    <row r="3" spans="1:9" x14ac:dyDescent="0.2">
      <c r="A3" s="62" t="str">
        <f>"Toimumiskoht: "&amp;(Kalend!F15)</f>
        <v>Toimumiskoht: K-Järve petangihall</v>
      </c>
    </row>
    <row r="4" spans="1:9" x14ac:dyDescent="0.2">
      <c r="A4" s="62" t="str">
        <f>"Korraldaja: "&amp;(Kalend!G15)</f>
        <v>Korraldaja: K-Järve SHK</v>
      </c>
    </row>
    <row r="6" spans="1:9" x14ac:dyDescent="0.2">
      <c r="A6" s="39" t="s">
        <v>98</v>
      </c>
      <c r="B6" s="39"/>
      <c r="C6" s="40">
        <v>1</v>
      </c>
      <c r="D6" s="40">
        <v>2</v>
      </c>
      <c r="E6" s="40">
        <v>3</v>
      </c>
      <c r="F6" s="40">
        <v>4</v>
      </c>
      <c r="G6" s="40" t="s">
        <v>99</v>
      </c>
      <c r="H6" s="40" t="s">
        <v>55</v>
      </c>
    </row>
    <row r="7" spans="1:9" x14ac:dyDescent="0.2">
      <c r="A7" s="39">
        <v>1</v>
      </c>
      <c r="B7" s="37" t="s">
        <v>204</v>
      </c>
      <c r="C7" s="63"/>
      <c r="D7" s="38">
        <v>13</v>
      </c>
      <c r="E7" s="38">
        <v>13</v>
      </c>
      <c r="F7" s="38">
        <v>13</v>
      </c>
      <c r="G7" s="64" t="s">
        <v>101</v>
      </c>
      <c r="H7" s="38" t="s">
        <v>102</v>
      </c>
    </row>
    <row r="8" spans="1:9" x14ac:dyDescent="0.2">
      <c r="A8" s="39">
        <v>2</v>
      </c>
      <c r="B8" s="37" t="s">
        <v>230</v>
      </c>
      <c r="C8" s="38">
        <v>4</v>
      </c>
      <c r="D8" s="63"/>
      <c r="E8" s="38">
        <v>8</v>
      </c>
      <c r="F8" s="38">
        <v>4</v>
      </c>
      <c r="G8" s="64" t="s">
        <v>107</v>
      </c>
      <c r="H8" s="38" t="s">
        <v>108</v>
      </c>
      <c r="I8" s="69"/>
    </row>
    <row r="9" spans="1:9" x14ac:dyDescent="0.2">
      <c r="A9" s="39">
        <v>3</v>
      </c>
      <c r="B9" s="37" t="s">
        <v>202</v>
      </c>
      <c r="C9" s="38">
        <v>5</v>
      </c>
      <c r="D9" s="38">
        <v>13</v>
      </c>
      <c r="E9" s="63"/>
      <c r="F9" s="38">
        <v>13</v>
      </c>
      <c r="G9" s="64" t="s">
        <v>110</v>
      </c>
      <c r="H9" s="38" t="s">
        <v>111</v>
      </c>
    </row>
    <row r="10" spans="1:9" x14ac:dyDescent="0.2">
      <c r="A10" s="39">
        <v>4</v>
      </c>
      <c r="B10" s="37" t="s">
        <v>231</v>
      </c>
      <c r="C10" s="38">
        <v>10</v>
      </c>
      <c r="D10" s="38">
        <v>13</v>
      </c>
      <c r="E10" s="38">
        <v>5</v>
      </c>
      <c r="F10" s="63"/>
      <c r="G10" s="64" t="s">
        <v>121</v>
      </c>
      <c r="H10" s="38" t="s">
        <v>105</v>
      </c>
    </row>
    <row r="11" spans="1:9" x14ac:dyDescent="0.2">
      <c r="A11" s="71"/>
      <c r="B11" s="69"/>
      <c r="C11" s="72"/>
      <c r="D11" s="72"/>
      <c r="E11" s="72"/>
      <c r="F11" s="74"/>
      <c r="G11" s="65"/>
      <c r="H11" s="72"/>
    </row>
    <row r="12" spans="1:9" x14ac:dyDescent="0.2">
      <c r="A12" s="71"/>
      <c r="B12" s="75" t="s">
        <v>117</v>
      </c>
      <c r="C12" s="65" t="s">
        <v>104</v>
      </c>
      <c r="D12" s="132" t="s">
        <v>124</v>
      </c>
      <c r="G12" s="65"/>
      <c r="H12" s="72"/>
    </row>
    <row r="13" spans="1:9" x14ac:dyDescent="0.2">
      <c r="A13" s="71"/>
      <c r="B13" s="75" t="s">
        <v>120</v>
      </c>
      <c r="C13" s="65" t="s">
        <v>121</v>
      </c>
      <c r="D13" s="132" t="s">
        <v>122</v>
      </c>
      <c r="G13" s="65"/>
      <c r="H13" s="72"/>
    </row>
    <row r="14" spans="1:9" x14ac:dyDescent="0.2">
      <c r="A14" s="71"/>
      <c r="B14" s="75" t="s">
        <v>123</v>
      </c>
      <c r="C14" s="65" t="s">
        <v>118</v>
      </c>
      <c r="D14" s="132" t="s">
        <v>154</v>
      </c>
      <c r="G14" s="65"/>
      <c r="H14" s="72"/>
    </row>
    <row r="16" spans="1:9" x14ac:dyDescent="0.2">
      <c r="A16" s="39" t="s">
        <v>112</v>
      </c>
      <c r="B16" s="39"/>
      <c r="C16" s="40">
        <v>1</v>
      </c>
      <c r="D16" s="40">
        <v>2</v>
      </c>
      <c r="E16" s="40">
        <v>3</v>
      </c>
      <c r="F16" s="40">
        <v>4</v>
      </c>
      <c r="G16" s="40">
        <v>5</v>
      </c>
      <c r="H16" s="40" t="s">
        <v>99</v>
      </c>
      <c r="I16" s="40" t="s">
        <v>55</v>
      </c>
    </row>
    <row r="17" spans="1:10" x14ac:dyDescent="0.2">
      <c r="A17" s="39">
        <v>1</v>
      </c>
      <c r="B17" s="37" t="s">
        <v>198</v>
      </c>
      <c r="C17" s="63"/>
      <c r="D17" s="38">
        <v>13</v>
      </c>
      <c r="E17" s="38">
        <v>13</v>
      </c>
      <c r="F17" s="191">
        <v>10</v>
      </c>
      <c r="G17" s="38">
        <v>12</v>
      </c>
      <c r="H17" s="190" t="s">
        <v>200</v>
      </c>
      <c r="I17" s="38" t="s">
        <v>105</v>
      </c>
      <c r="J17" s="200" t="s">
        <v>273</v>
      </c>
    </row>
    <row r="18" spans="1:10" x14ac:dyDescent="0.2">
      <c r="A18" s="39">
        <v>2</v>
      </c>
      <c r="B18" s="37" t="s">
        <v>232</v>
      </c>
      <c r="C18" s="38">
        <v>9</v>
      </c>
      <c r="D18" s="63"/>
      <c r="E18" s="182">
        <v>8</v>
      </c>
      <c r="F18" s="38">
        <v>13</v>
      </c>
      <c r="G18" s="38">
        <v>4</v>
      </c>
      <c r="H18" s="181" t="s">
        <v>121</v>
      </c>
      <c r="I18" s="38" t="s">
        <v>156</v>
      </c>
      <c r="J18" s="198" t="s">
        <v>273</v>
      </c>
    </row>
    <row r="19" spans="1:10" x14ac:dyDescent="0.2">
      <c r="A19" s="39">
        <v>3</v>
      </c>
      <c r="B19" s="37" t="s">
        <v>196</v>
      </c>
      <c r="C19" s="38">
        <v>4</v>
      </c>
      <c r="D19" s="182">
        <v>13</v>
      </c>
      <c r="E19" s="63"/>
      <c r="F19" s="38">
        <v>9</v>
      </c>
      <c r="G19" s="38">
        <v>2</v>
      </c>
      <c r="H19" s="181" t="s">
        <v>121</v>
      </c>
      <c r="I19" s="38" t="s">
        <v>108</v>
      </c>
      <c r="J19" s="198" t="s">
        <v>272</v>
      </c>
    </row>
    <row r="20" spans="1:10" x14ac:dyDescent="0.2">
      <c r="A20" s="39">
        <v>4</v>
      </c>
      <c r="B20" s="37" t="s">
        <v>233</v>
      </c>
      <c r="C20" s="191">
        <v>13</v>
      </c>
      <c r="D20" s="38">
        <v>10</v>
      </c>
      <c r="E20" s="38">
        <v>13</v>
      </c>
      <c r="F20" s="63"/>
      <c r="G20" s="38">
        <v>10</v>
      </c>
      <c r="H20" s="190" t="s">
        <v>200</v>
      </c>
      <c r="I20" s="38" t="s">
        <v>111</v>
      </c>
      <c r="J20" s="200" t="s">
        <v>272</v>
      </c>
    </row>
    <row r="21" spans="1:10" x14ac:dyDescent="0.2">
      <c r="A21" s="39">
        <v>5</v>
      </c>
      <c r="B21" s="37" t="s">
        <v>199</v>
      </c>
      <c r="C21" s="38">
        <v>13</v>
      </c>
      <c r="D21" s="38">
        <v>13</v>
      </c>
      <c r="E21" s="38">
        <v>13</v>
      </c>
      <c r="F21" s="38">
        <v>13</v>
      </c>
      <c r="G21" s="63"/>
      <c r="H21" s="64" t="s">
        <v>225</v>
      </c>
      <c r="I21" s="38" t="s">
        <v>102</v>
      </c>
      <c r="J21" s="67"/>
    </row>
    <row r="22" spans="1:10" x14ac:dyDescent="0.2">
      <c r="A22" s="71"/>
      <c r="B22" s="69"/>
      <c r="C22" s="72"/>
      <c r="D22" s="72"/>
      <c r="E22" s="72"/>
      <c r="F22" s="72"/>
      <c r="G22" s="74"/>
      <c r="H22" s="65"/>
      <c r="I22" s="72"/>
    </row>
    <row r="23" spans="1:10" x14ac:dyDescent="0.2">
      <c r="A23" s="71"/>
      <c r="B23" s="75" t="s">
        <v>117</v>
      </c>
      <c r="C23" s="65" t="s">
        <v>163</v>
      </c>
      <c r="D23" s="65" t="s">
        <v>124</v>
      </c>
      <c r="E23" s="72"/>
      <c r="F23" s="72"/>
      <c r="G23" s="74"/>
      <c r="H23" s="65"/>
      <c r="I23" s="72"/>
    </row>
    <row r="24" spans="1:10" x14ac:dyDescent="0.2">
      <c r="A24" s="71"/>
      <c r="B24" s="75" t="s">
        <v>120</v>
      </c>
      <c r="C24" s="65" t="s">
        <v>164</v>
      </c>
      <c r="D24" s="65" t="s">
        <v>122</v>
      </c>
      <c r="E24" s="72"/>
      <c r="F24" s="72"/>
      <c r="G24" s="74"/>
      <c r="H24" s="65"/>
      <c r="I24" s="72"/>
    </row>
    <row r="25" spans="1:10" x14ac:dyDescent="0.2">
      <c r="A25" s="71"/>
      <c r="B25" s="75" t="s">
        <v>123</v>
      </c>
      <c r="C25" s="65" t="s">
        <v>118</v>
      </c>
      <c r="D25" s="65" t="s">
        <v>119</v>
      </c>
      <c r="E25" s="72"/>
      <c r="F25" s="72"/>
      <c r="G25" s="74"/>
      <c r="H25" s="65"/>
      <c r="I25" s="73"/>
    </row>
    <row r="26" spans="1:10" x14ac:dyDescent="0.2">
      <c r="A26" s="71"/>
      <c r="B26" s="75" t="s">
        <v>167</v>
      </c>
      <c r="C26" s="65" t="s">
        <v>121</v>
      </c>
      <c r="D26" s="65" t="s">
        <v>169</v>
      </c>
      <c r="E26" s="72"/>
      <c r="F26" s="72"/>
      <c r="G26" s="74"/>
      <c r="H26" s="65"/>
      <c r="I26" s="72"/>
    </row>
    <row r="27" spans="1:10" x14ac:dyDescent="0.2">
      <c r="A27" s="71"/>
      <c r="B27" s="75" t="s">
        <v>170</v>
      </c>
      <c r="C27" s="65" t="s">
        <v>104</v>
      </c>
      <c r="D27" s="65" t="s">
        <v>171</v>
      </c>
      <c r="E27" s="72"/>
      <c r="F27" s="72"/>
      <c r="G27" s="74"/>
      <c r="H27" s="65"/>
      <c r="I27" s="72"/>
    </row>
    <row r="28" spans="1:10" x14ac:dyDescent="0.2">
      <c r="A28" s="71"/>
      <c r="B28" s="75"/>
      <c r="C28" s="65"/>
      <c r="D28" s="65"/>
      <c r="F28" s="74"/>
      <c r="G28" s="65"/>
      <c r="H28" s="72"/>
      <c r="I28" s="65"/>
    </row>
    <row r="29" spans="1:10" x14ac:dyDescent="0.2">
      <c r="A29" s="177" t="s">
        <v>268</v>
      </c>
      <c r="B29" s="75"/>
      <c r="C29" s="65"/>
      <c r="D29" s="65"/>
      <c r="F29" s="74"/>
      <c r="G29" s="65"/>
      <c r="H29" s="72"/>
      <c r="I29" s="65"/>
    </row>
    <row r="31" spans="1:10" x14ac:dyDescent="0.2">
      <c r="A31" s="76" t="s">
        <v>125</v>
      </c>
      <c r="B31" s="34" t="s">
        <v>204</v>
      </c>
      <c r="C31" s="77">
        <v>13</v>
      </c>
    </row>
    <row r="32" spans="1:10" x14ac:dyDescent="0.2">
      <c r="A32" s="78"/>
      <c r="B32" s="79"/>
      <c r="C32" s="34" t="s">
        <v>204</v>
      </c>
      <c r="F32" s="77">
        <v>13</v>
      </c>
    </row>
    <row r="33" spans="1:9" x14ac:dyDescent="0.2">
      <c r="A33" s="78" t="s">
        <v>126</v>
      </c>
      <c r="B33" s="80" t="s">
        <v>233</v>
      </c>
      <c r="C33" s="81">
        <v>4</v>
      </c>
      <c r="D33" s="82"/>
      <c r="E33" s="79"/>
    </row>
    <row r="34" spans="1:9" ht="13.5" thickBot="1" x14ac:dyDescent="0.25">
      <c r="A34" s="78"/>
      <c r="C34" s="69"/>
      <c r="D34" s="69"/>
      <c r="E34" s="83"/>
      <c r="G34" s="34" t="s">
        <v>204</v>
      </c>
    </row>
    <row r="35" spans="1:9" x14ac:dyDescent="0.2">
      <c r="A35" s="78" t="s">
        <v>127</v>
      </c>
      <c r="B35" s="34" t="s">
        <v>199</v>
      </c>
      <c r="C35" s="84">
        <v>13</v>
      </c>
      <c r="D35" s="69"/>
      <c r="E35" s="83"/>
      <c r="F35" s="89"/>
      <c r="G35" s="86" t="s">
        <v>265</v>
      </c>
      <c r="H35" s="85"/>
    </row>
    <row r="36" spans="1:9" x14ac:dyDescent="0.2">
      <c r="A36" s="78"/>
      <c r="B36" s="79"/>
      <c r="C36" s="87" t="s">
        <v>199</v>
      </c>
      <c r="D36" s="87"/>
      <c r="E36" s="80"/>
      <c r="F36" s="84">
        <v>8</v>
      </c>
      <c r="H36" s="69"/>
    </row>
    <row r="37" spans="1:9" ht="13.5" thickBot="1" x14ac:dyDescent="0.25">
      <c r="A37" s="78" t="s">
        <v>128</v>
      </c>
      <c r="B37" s="80" t="s">
        <v>202</v>
      </c>
      <c r="C37" s="77">
        <v>6</v>
      </c>
      <c r="F37" s="69"/>
      <c r="G37" s="69" t="s">
        <v>199</v>
      </c>
    </row>
    <row r="38" spans="1:9" x14ac:dyDescent="0.2">
      <c r="F38" s="69"/>
      <c r="G38" s="86" t="s">
        <v>267</v>
      </c>
      <c r="H38" s="85"/>
    </row>
    <row r="39" spans="1:9" x14ac:dyDescent="0.2">
      <c r="F39" s="69"/>
      <c r="G39" s="71"/>
      <c r="H39" s="69"/>
    </row>
    <row r="40" spans="1:9" x14ac:dyDescent="0.2">
      <c r="C40" s="34" t="s">
        <v>233</v>
      </c>
      <c r="F40" s="84"/>
      <c r="G40" s="69"/>
      <c r="H40" s="69"/>
    </row>
    <row r="41" spans="1:9" ht="13.5" thickBot="1" x14ac:dyDescent="0.25">
      <c r="C41" s="82"/>
      <c r="D41" s="82"/>
      <c r="E41" s="79"/>
      <c r="F41" s="88"/>
      <c r="G41" s="88" t="s">
        <v>202</v>
      </c>
      <c r="H41" s="88"/>
    </row>
    <row r="42" spans="1:9" ht="13.5" customHeight="1" x14ac:dyDescent="0.2">
      <c r="C42" s="87" t="s">
        <v>202</v>
      </c>
      <c r="D42" s="87"/>
      <c r="E42" s="80"/>
      <c r="F42" s="77"/>
      <c r="G42" s="71" t="s">
        <v>266</v>
      </c>
      <c r="H42" s="69"/>
    </row>
    <row r="43" spans="1:9" x14ac:dyDescent="0.2">
      <c r="G43" s="69"/>
      <c r="H43" s="69"/>
    </row>
    <row r="44" spans="1:9" ht="13.5" thickBot="1" x14ac:dyDescent="0.25">
      <c r="C44" s="69"/>
      <c r="E44" s="69"/>
      <c r="G44" s="88" t="s">
        <v>233</v>
      </c>
      <c r="H44" s="88"/>
    </row>
    <row r="45" spans="1:9" x14ac:dyDescent="0.2">
      <c r="C45" s="69"/>
      <c r="E45" s="69"/>
      <c r="G45" s="66" t="s">
        <v>130</v>
      </c>
    </row>
    <row r="46" spans="1:9" x14ac:dyDescent="0.2">
      <c r="A46" s="71"/>
      <c r="B46" s="75"/>
      <c r="C46" s="65"/>
      <c r="D46" s="65"/>
      <c r="F46" s="74"/>
      <c r="G46" s="65"/>
      <c r="H46" s="72"/>
      <c r="I46" s="65"/>
    </row>
    <row r="47" spans="1:9" x14ac:dyDescent="0.2">
      <c r="A47" s="177" t="s">
        <v>271</v>
      </c>
      <c r="B47" s="75"/>
      <c r="C47" s="65"/>
      <c r="D47" s="65"/>
      <c r="F47" s="74"/>
      <c r="G47" s="65"/>
      <c r="H47" s="72"/>
      <c r="I47" s="65"/>
    </row>
    <row r="48" spans="1:9" x14ac:dyDescent="0.2">
      <c r="E48" s="69"/>
      <c r="F48" s="69"/>
    </row>
    <row r="49" spans="2:8" x14ac:dyDescent="0.2">
      <c r="B49" s="78" t="s">
        <v>131</v>
      </c>
      <c r="C49" s="34" t="s">
        <v>231</v>
      </c>
      <c r="E49" s="69"/>
      <c r="F49" s="84" t="s">
        <v>212</v>
      </c>
    </row>
    <row r="50" spans="2:8" ht="13.5" thickBot="1" x14ac:dyDescent="0.25">
      <c r="B50" s="78"/>
      <c r="C50" s="82"/>
      <c r="D50" s="82"/>
      <c r="E50" s="79"/>
      <c r="F50" s="130"/>
      <c r="G50" s="88" t="s">
        <v>198</v>
      </c>
      <c r="H50" s="88"/>
    </row>
    <row r="51" spans="2:8" x14ac:dyDescent="0.2">
      <c r="B51" s="78" t="s">
        <v>135</v>
      </c>
      <c r="C51" s="87" t="s">
        <v>198</v>
      </c>
      <c r="D51" s="87"/>
      <c r="E51" s="80"/>
      <c r="F51" s="84">
        <v>13</v>
      </c>
      <c r="G51" s="66" t="s">
        <v>134</v>
      </c>
    </row>
    <row r="52" spans="2:8" x14ac:dyDescent="0.2">
      <c r="B52" s="78"/>
      <c r="E52" s="69"/>
      <c r="F52" s="69"/>
    </row>
    <row r="53" spans="2:8" ht="13.5" thickBot="1" x14ac:dyDescent="0.25">
      <c r="B53" s="78"/>
      <c r="E53" s="69"/>
      <c r="F53" s="69"/>
      <c r="G53" s="69" t="s">
        <v>231</v>
      </c>
    </row>
    <row r="54" spans="2:8" x14ac:dyDescent="0.2">
      <c r="B54" s="78"/>
      <c r="E54" s="69"/>
      <c r="F54" s="69"/>
      <c r="G54" s="86" t="s">
        <v>136</v>
      </c>
      <c r="H54" s="85"/>
    </row>
    <row r="55" spans="2:8" x14ac:dyDescent="0.2">
      <c r="B55" s="78" t="s">
        <v>133</v>
      </c>
      <c r="C55" s="34" t="s">
        <v>230</v>
      </c>
      <c r="E55" s="69"/>
      <c r="F55" s="84" t="s">
        <v>212</v>
      </c>
    </row>
    <row r="56" spans="2:8" ht="13.5" thickBot="1" x14ac:dyDescent="0.25">
      <c r="B56" s="78"/>
      <c r="C56" s="82"/>
      <c r="D56" s="82"/>
      <c r="E56" s="79"/>
      <c r="F56" s="130"/>
      <c r="G56" s="88" t="s">
        <v>196</v>
      </c>
    </row>
    <row r="57" spans="2:8" x14ac:dyDescent="0.2">
      <c r="B57" s="78" t="s">
        <v>132</v>
      </c>
      <c r="C57" s="87" t="s">
        <v>196</v>
      </c>
      <c r="D57" s="87"/>
      <c r="E57" s="80"/>
      <c r="F57" s="84">
        <v>13</v>
      </c>
      <c r="G57" s="66" t="s">
        <v>137</v>
      </c>
      <c r="H57" s="85"/>
    </row>
    <row r="58" spans="2:8" x14ac:dyDescent="0.2">
      <c r="B58" s="78"/>
      <c r="E58" s="69"/>
      <c r="F58" s="69"/>
      <c r="H58" s="69"/>
    </row>
    <row r="59" spans="2:8" ht="13.5" thickBot="1" x14ac:dyDescent="0.25">
      <c r="B59" s="78"/>
      <c r="E59" s="69"/>
      <c r="F59" s="69"/>
      <c r="G59" s="69" t="s">
        <v>230</v>
      </c>
      <c r="H59" s="88"/>
    </row>
    <row r="60" spans="2:8" x14ac:dyDescent="0.2">
      <c r="B60" s="78"/>
      <c r="E60" s="69"/>
      <c r="F60" s="69"/>
      <c r="G60" s="86" t="s">
        <v>138</v>
      </c>
    </row>
    <row r="61" spans="2:8" x14ac:dyDescent="0.2">
      <c r="B61" s="78" t="s">
        <v>227</v>
      </c>
      <c r="C61" s="178" t="s">
        <v>207</v>
      </c>
      <c r="E61" s="69"/>
      <c r="F61" s="84" t="s">
        <v>212</v>
      </c>
    </row>
    <row r="62" spans="2:8" ht="12.75" customHeight="1" thickBot="1" x14ac:dyDescent="0.25">
      <c r="B62" s="78"/>
      <c r="C62" s="82"/>
      <c r="D62" s="82"/>
      <c r="E62" s="79"/>
      <c r="F62" s="130"/>
      <c r="G62" s="88" t="s">
        <v>232</v>
      </c>
    </row>
    <row r="63" spans="2:8" ht="12.75" customHeight="1" x14ac:dyDescent="0.2">
      <c r="B63" s="78" t="s">
        <v>229</v>
      </c>
      <c r="C63" s="87" t="s">
        <v>232</v>
      </c>
      <c r="D63" s="87"/>
      <c r="E63" s="80"/>
      <c r="F63" s="84">
        <v>13</v>
      </c>
      <c r="G63" s="66" t="s">
        <v>220</v>
      </c>
      <c r="H63" s="85"/>
    </row>
    <row r="64" spans="2:8" ht="12.75" customHeight="1" x14ac:dyDescent="0.2"/>
    <row r="65" spans="1:10" ht="12.75" customHeight="1" x14ac:dyDescent="0.2">
      <c r="A65" s="39">
        <v>1</v>
      </c>
      <c r="B65" s="39" t="s">
        <v>204</v>
      </c>
    </row>
    <row r="66" spans="1:10" ht="12.75" customHeight="1" x14ac:dyDescent="0.2">
      <c r="A66" s="39">
        <v>2</v>
      </c>
      <c r="B66" s="37" t="s">
        <v>199</v>
      </c>
      <c r="E66" s="69"/>
      <c r="F66" s="69"/>
      <c r="H66" s="69"/>
    </row>
    <row r="67" spans="1:10" ht="12.75" customHeight="1" x14ac:dyDescent="0.2">
      <c r="A67" s="39">
        <v>3</v>
      </c>
      <c r="B67" s="37" t="s">
        <v>202</v>
      </c>
      <c r="E67" s="69"/>
      <c r="F67" s="69"/>
      <c r="G67" s="71"/>
      <c r="H67" s="69"/>
      <c r="I67" s="69"/>
      <c r="J67" s="69"/>
    </row>
    <row r="68" spans="1:10" ht="12.75" customHeight="1" x14ac:dyDescent="0.2">
      <c r="A68" s="39">
        <v>4</v>
      </c>
      <c r="B68" s="37" t="s">
        <v>233</v>
      </c>
      <c r="E68" s="69"/>
      <c r="F68" s="69"/>
      <c r="G68" s="71"/>
      <c r="H68" s="69"/>
      <c r="I68" s="69"/>
      <c r="J68" s="69"/>
    </row>
    <row r="69" spans="1:10" ht="12.75" customHeight="1" x14ac:dyDescent="0.2">
      <c r="A69" s="39">
        <v>5</v>
      </c>
      <c r="B69" s="37" t="s">
        <v>198</v>
      </c>
    </row>
    <row r="70" spans="1:10" ht="12.75" customHeight="1" x14ac:dyDescent="0.2">
      <c r="A70" s="39">
        <v>6</v>
      </c>
      <c r="B70" s="37" t="s">
        <v>231</v>
      </c>
    </row>
    <row r="71" spans="1:10" ht="12.75" customHeight="1" x14ac:dyDescent="0.2">
      <c r="A71" s="39">
        <v>7</v>
      </c>
      <c r="B71" s="37" t="s">
        <v>196</v>
      </c>
    </row>
    <row r="72" spans="1:10" ht="12.75" customHeight="1" x14ac:dyDescent="0.2">
      <c r="A72" s="39">
        <v>7</v>
      </c>
      <c r="B72" s="37" t="s">
        <v>230</v>
      </c>
    </row>
    <row r="73" spans="1:10" ht="12.75" customHeight="1" x14ac:dyDescent="0.2">
      <c r="A73" s="39">
        <v>9</v>
      </c>
      <c r="B73" s="37" t="s">
        <v>232</v>
      </c>
    </row>
    <row r="74" spans="1:10" ht="12.75" customHeight="1" x14ac:dyDescent="0.2"/>
    <row r="75" spans="1:10" ht="12.75" customHeight="1" x14ac:dyDescent="0.2"/>
    <row r="76" spans="1:10" ht="12.75" customHeight="1" x14ac:dyDescent="0.2"/>
    <row r="77" spans="1:10" ht="12.75" customHeight="1" x14ac:dyDescent="0.2"/>
    <row r="78" spans="1:10" ht="12.75" customHeight="1" x14ac:dyDescent="0.2"/>
    <row r="79" spans="1:10" ht="12.75" customHeight="1" x14ac:dyDescent="0.2"/>
    <row r="80" spans="1:1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</sheetData>
  <conditionalFormatting sqref="C31:F45 C48:F63">
    <cfRule type="cellIs" dxfId="5" priority="4" operator="equal">
      <formula>13</formula>
    </cfRule>
  </conditionalFormatting>
  <conditionalFormatting sqref="C7:G21">
    <cfRule type="cellIs" dxfId="4" priority="3" operator="equal">
      <formula>13</formula>
    </cfRule>
  </conditionalFormatting>
  <conditionalFormatting sqref="C28:F29">
    <cfRule type="cellIs" dxfId="3" priority="2" operator="equal">
      <formula>13</formula>
    </cfRule>
  </conditionalFormatting>
  <conditionalFormatting sqref="C46:F47">
    <cfRule type="cellIs" dxfId="2" priority="1" operator="equal">
      <formula>13</formula>
    </cfRule>
  </conditionalFormatting>
  <pageMargins left="0.78740157480314965" right="0.39370078740157483" top="0.78740157480314965" bottom="0.27559055118110237" header="0.59055118110236227" footer="0"/>
  <pageSetup paperSize="9" scale="97" fitToHeight="0" orientation="portrait" r:id="rId1"/>
  <headerFooter>
    <oddHeader>&amp;R&amp;"Arial,Regular"&amp;9Page &amp;P of &amp;N</oddHeader>
  </headerFooter>
  <rowBreaks count="1" manualBreakCount="1">
    <brk id="45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J60"/>
  <sheetViews>
    <sheetView showGridLines="0" showRowColHeaders="0" workbookViewId="0">
      <pane ySplit="2" topLeftCell="A3" activePane="bottomLeft" state="frozen"/>
      <selection activeCell="J1" sqref="J1"/>
      <selection pane="bottomLeft" activeCell="H1" sqref="H1"/>
    </sheetView>
  </sheetViews>
  <sheetFormatPr defaultRowHeight="12.75" x14ac:dyDescent="0.2"/>
  <cols>
    <col min="1" max="1" width="3.28515625" style="34" customWidth="1"/>
    <col min="2" max="2" width="31.140625" style="34" bestFit="1" customWidth="1"/>
    <col min="3" max="3" width="7.28515625" style="34" bestFit="1" customWidth="1"/>
    <col min="4" max="4" width="7.42578125" style="34" bestFit="1" customWidth="1"/>
    <col min="5" max="5" width="9.140625" style="34" bestFit="1" customWidth="1"/>
    <col min="6" max="6" width="6.7109375" style="34" bestFit="1" customWidth="1"/>
    <col min="7" max="9" width="5.140625" style="34" customWidth="1"/>
    <col min="10" max="16384" width="9.140625" style="34"/>
  </cols>
  <sheetData>
    <row r="1" spans="1:9" x14ac:dyDescent="0.2">
      <c r="A1" s="33" t="str">
        <f>UPPER((Kalend!D17)&amp;" - "&amp;(Kalend!C17)&amp;" - "&amp;(Kalend!E17))</f>
        <v>L5 - LOOSIVÕISTLUS - 5. ETAPP - LOOSI</v>
      </c>
      <c r="D1" s="61" t="str">
        <f>HYPERLINK("#Kalend!I1","Kalender")</f>
        <v>Kalender</v>
      </c>
      <c r="E1" s="62"/>
      <c r="F1" s="61" t="str">
        <f>HYPERLINK("#Paarisreiting!G1","Reiting")</f>
        <v>Reiting</v>
      </c>
    </row>
    <row r="2" spans="1:9" x14ac:dyDescent="0.2">
      <c r="A2" s="62" t="str">
        <f>"Toimumisaeg: "&amp;(Kalend!A17)&amp;" kell "&amp;(Kalend!B17)</f>
        <v>Toimumisaeg: P, 03.03.2013 kell 11:00</v>
      </c>
    </row>
    <row r="3" spans="1:9" x14ac:dyDescent="0.2">
      <c r="A3" s="62" t="str">
        <f>"Toimumiskoht: "&amp;(Kalend!F17)</f>
        <v>Toimumiskoht: K-Järve petangihall</v>
      </c>
    </row>
    <row r="4" spans="1:9" x14ac:dyDescent="0.2">
      <c r="A4" s="62" t="str">
        <f>"Korraldaja: "&amp;(Kalend!G17)</f>
        <v>Korraldaja: K-Järve SHK</v>
      </c>
    </row>
    <row r="6" spans="1:9" x14ac:dyDescent="0.2">
      <c r="A6" s="145" t="s">
        <v>234</v>
      </c>
      <c r="B6" s="146"/>
      <c r="C6" s="40" t="s">
        <v>235</v>
      </c>
      <c r="D6" s="40" t="s">
        <v>236</v>
      </c>
      <c r="E6" s="40" t="s">
        <v>237</v>
      </c>
      <c r="F6" s="40" t="s">
        <v>238</v>
      </c>
      <c r="G6" s="40" t="s">
        <v>239</v>
      </c>
    </row>
    <row r="7" spans="1:9" x14ac:dyDescent="0.2">
      <c r="A7" s="39">
        <v>1</v>
      </c>
      <c r="B7" s="49" t="s">
        <v>204</v>
      </c>
      <c r="C7" s="47">
        <v>8</v>
      </c>
      <c r="D7" s="47"/>
      <c r="E7" s="47">
        <v>13</v>
      </c>
      <c r="F7" s="47">
        <v>4</v>
      </c>
      <c r="G7" s="133" t="s">
        <v>105</v>
      </c>
    </row>
    <row r="8" spans="1:9" x14ac:dyDescent="0.2">
      <c r="A8" s="39">
        <v>2</v>
      </c>
      <c r="B8" s="49" t="s">
        <v>240</v>
      </c>
      <c r="C8" s="47">
        <v>13</v>
      </c>
      <c r="D8" s="47">
        <v>10</v>
      </c>
      <c r="E8" s="47"/>
      <c r="F8" s="47">
        <v>13</v>
      </c>
      <c r="G8" s="133" t="s">
        <v>111</v>
      </c>
      <c r="H8" s="69"/>
      <c r="I8" s="74"/>
    </row>
    <row r="9" spans="1:9" x14ac:dyDescent="0.2">
      <c r="A9" s="39">
        <v>3</v>
      </c>
      <c r="B9" s="49" t="s">
        <v>232</v>
      </c>
      <c r="C9" s="47">
        <v>12</v>
      </c>
      <c r="D9" s="47"/>
      <c r="E9" s="47">
        <v>11</v>
      </c>
      <c r="F9" s="47"/>
      <c r="G9" s="133" t="s">
        <v>108</v>
      </c>
    </row>
    <row r="10" spans="1:9" x14ac:dyDescent="0.2">
      <c r="A10" s="39">
        <v>4</v>
      </c>
      <c r="B10" s="49" t="s">
        <v>199</v>
      </c>
      <c r="C10" s="47">
        <v>13</v>
      </c>
      <c r="D10" s="47">
        <v>13</v>
      </c>
      <c r="E10" s="47"/>
      <c r="F10" s="47"/>
      <c r="G10" s="133" t="s">
        <v>102</v>
      </c>
      <c r="I10" s="96"/>
    </row>
    <row r="11" spans="1:9" x14ac:dyDescent="0.2">
      <c r="A11" s="71"/>
      <c r="B11" s="69"/>
      <c r="C11" s="72"/>
      <c r="D11" s="72"/>
      <c r="E11" s="72"/>
      <c r="F11" s="74"/>
      <c r="G11" s="65"/>
      <c r="I11" s="96"/>
    </row>
    <row r="12" spans="1:9" x14ac:dyDescent="0.2">
      <c r="A12" s="145" t="s">
        <v>241</v>
      </c>
      <c r="B12" s="146"/>
      <c r="C12" s="40" t="s">
        <v>235</v>
      </c>
      <c r="D12" s="40" t="s">
        <v>236</v>
      </c>
      <c r="E12" s="40" t="s">
        <v>237</v>
      </c>
      <c r="F12" s="40" t="s">
        <v>238</v>
      </c>
      <c r="G12" s="40" t="s">
        <v>239</v>
      </c>
      <c r="I12" s="96"/>
    </row>
    <row r="13" spans="1:9" x14ac:dyDescent="0.2">
      <c r="A13" s="39">
        <v>1</v>
      </c>
      <c r="B13" s="49" t="s">
        <v>198</v>
      </c>
      <c r="C13" s="47">
        <v>9</v>
      </c>
      <c r="D13" s="47"/>
      <c r="E13" s="47">
        <v>4</v>
      </c>
      <c r="F13" s="47"/>
      <c r="G13" s="133" t="s">
        <v>108</v>
      </c>
      <c r="I13" s="96"/>
    </row>
    <row r="14" spans="1:9" x14ac:dyDescent="0.2">
      <c r="A14" s="39">
        <v>2</v>
      </c>
      <c r="B14" s="49" t="s">
        <v>242</v>
      </c>
      <c r="C14" s="47">
        <v>13</v>
      </c>
      <c r="D14" s="47">
        <v>13</v>
      </c>
      <c r="E14" s="47"/>
      <c r="F14" s="47"/>
      <c r="G14" s="133" t="s">
        <v>102</v>
      </c>
      <c r="I14" s="96"/>
    </row>
    <row r="15" spans="1:9" x14ac:dyDescent="0.2">
      <c r="A15" s="39">
        <v>3</v>
      </c>
      <c r="B15" s="49" t="s">
        <v>243</v>
      </c>
      <c r="C15" s="47">
        <v>8</v>
      </c>
      <c r="D15" s="47"/>
      <c r="E15" s="47">
        <v>13</v>
      </c>
      <c r="F15" s="47">
        <v>13</v>
      </c>
      <c r="G15" s="133" t="s">
        <v>111</v>
      </c>
      <c r="I15" s="96"/>
    </row>
    <row r="16" spans="1:9" x14ac:dyDescent="0.2">
      <c r="A16" s="39">
        <v>4</v>
      </c>
      <c r="B16" s="49" t="s">
        <v>211</v>
      </c>
      <c r="C16" s="47">
        <v>13</v>
      </c>
      <c r="D16" s="47">
        <v>5</v>
      </c>
      <c r="E16" s="47"/>
      <c r="F16" s="47" t="s">
        <v>129</v>
      </c>
      <c r="G16" s="133" t="s">
        <v>105</v>
      </c>
      <c r="I16" s="96"/>
    </row>
    <row r="17" spans="1:9" x14ac:dyDescent="0.2">
      <c r="A17" s="71"/>
      <c r="B17" s="69"/>
      <c r="C17" s="72"/>
      <c r="D17" s="72"/>
      <c r="E17" s="72"/>
      <c r="F17" s="74"/>
      <c r="G17" s="65"/>
      <c r="I17" s="96"/>
    </row>
    <row r="18" spans="1:9" x14ac:dyDescent="0.2">
      <c r="A18" s="145" t="s">
        <v>244</v>
      </c>
      <c r="B18" s="146"/>
      <c r="C18" s="40" t="s">
        <v>235</v>
      </c>
      <c r="D18" s="40" t="s">
        <v>236</v>
      </c>
      <c r="E18" s="40" t="s">
        <v>237</v>
      </c>
      <c r="F18" s="40" t="s">
        <v>238</v>
      </c>
      <c r="G18" s="40" t="s">
        <v>239</v>
      </c>
      <c r="I18" s="96"/>
    </row>
    <row r="19" spans="1:9" x14ac:dyDescent="0.2">
      <c r="A19" s="39">
        <v>1</v>
      </c>
      <c r="B19" s="49" t="s">
        <v>209</v>
      </c>
      <c r="C19" s="47">
        <v>13</v>
      </c>
      <c r="D19" s="47">
        <v>10</v>
      </c>
      <c r="E19" s="47"/>
      <c r="F19" s="47">
        <v>13</v>
      </c>
      <c r="G19" s="133" t="s">
        <v>111</v>
      </c>
      <c r="I19" s="96"/>
    </row>
    <row r="20" spans="1:9" x14ac:dyDescent="0.2">
      <c r="A20" s="39">
        <v>2</v>
      </c>
      <c r="B20" s="49" t="s">
        <v>205</v>
      </c>
      <c r="C20" s="47">
        <v>13</v>
      </c>
      <c r="D20" s="47">
        <v>13</v>
      </c>
      <c r="E20" s="47"/>
      <c r="F20" s="134"/>
      <c r="G20" s="133" t="s">
        <v>102</v>
      </c>
      <c r="I20" s="96"/>
    </row>
    <row r="21" spans="1:9" x14ac:dyDescent="0.2">
      <c r="A21" s="39">
        <v>3</v>
      </c>
      <c r="B21" s="49" t="s">
        <v>202</v>
      </c>
      <c r="C21" s="47">
        <v>3</v>
      </c>
      <c r="D21" s="47"/>
      <c r="E21" s="47">
        <v>13</v>
      </c>
      <c r="F21" s="47">
        <v>6</v>
      </c>
      <c r="G21" s="133" t="s">
        <v>105</v>
      </c>
      <c r="I21" s="96"/>
    </row>
    <row r="22" spans="1:9" x14ac:dyDescent="0.2">
      <c r="A22" s="39">
        <v>4</v>
      </c>
      <c r="B22" s="49"/>
      <c r="C22" s="47">
        <v>0</v>
      </c>
      <c r="D22" s="47"/>
      <c r="E22" s="47">
        <v>0</v>
      </c>
      <c r="F22" s="47"/>
      <c r="G22" s="133"/>
      <c r="I22" s="96"/>
    </row>
    <row r="23" spans="1:9" x14ac:dyDescent="0.2">
      <c r="A23" s="71"/>
      <c r="B23" s="135"/>
      <c r="C23" s="74"/>
      <c r="D23" s="74"/>
      <c r="E23" s="74"/>
      <c r="F23" s="74"/>
      <c r="G23" s="132"/>
      <c r="I23" s="96"/>
    </row>
    <row r="24" spans="1:9" x14ac:dyDescent="0.2">
      <c r="A24" s="177" t="s">
        <v>277</v>
      </c>
      <c r="B24" s="135"/>
      <c r="C24" s="74"/>
      <c r="D24" s="74"/>
      <c r="E24" s="74"/>
      <c r="F24" s="74"/>
      <c r="G24" s="132"/>
      <c r="I24" s="96"/>
    </row>
    <row r="25" spans="1:9" x14ac:dyDescent="0.2">
      <c r="A25" s="71"/>
      <c r="B25" s="69"/>
      <c r="C25" s="72"/>
      <c r="D25" s="72"/>
      <c r="E25" s="72"/>
      <c r="F25" s="74"/>
      <c r="G25" s="65"/>
      <c r="I25" s="96"/>
    </row>
    <row r="26" spans="1:9" x14ac:dyDescent="0.2">
      <c r="A26" s="147" t="s">
        <v>257</v>
      </c>
      <c r="B26" s="146"/>
      <c r="C26" s="40">
        <v>1</v>
      </c>
      <c r="D26" s="40">
        <v>2</v>
      </c>
      <c r="E26" s="40">
        <v>3</v>
      </c>
      <c r="F26" s="40" t="s">
        <v>99</v>
      </c>
      <c r="G26" s="40" t="s">
        <v>55</v>
      </c>
      <c r="I26" s="96"/>
    </row>
    <row r="27" spans="1:9" x14ac:dyDescent="0.2">
      <c r="A27" s="39">
        <v>1</v>
      </c>
      <c r="B27" s="37" t="s">
        <v>199</v>
      </c>
      <c r="C27" s="63"/>
      <c r="D27" s="38">
        <v>12</v>
      </c>
      <c r="E27" s="38">
        <v>12</v>
      </c>
      <c r="F27" s="64" t="s">
        <v>245</v>
      </c>
      <c r="G27" s="38" t="s">
        <v>105</v>
      </c>
      <c r="I27" s="202" t="s">
        <v>266</v>
      </c>
    </row>
    <row r="28" spans="1:9" x14ac:dyDescent="0.2">
      <c r="A28" s="39">
        <v>2</v>
      </c>
      <c r="B28" s="49" t="s">
        <v>242</v>
      </c>
      <c r="C28" s="38">
        <v>13</v>
      </c>
      <c r="D28" s="63"/>
      <c r="E28" s="38">
        <v>13</v>
      </c>
      <c r="F28" s="64" t="s">
        <v>246</v>
      </c>
      <c r="G28" s="38" t="s">
        <v>102</v>
      </c>
      <c r="I28" s="202" t="s">
        <v>265</v>
      </c>
    </row>
    <row r="29" spans="1:9" x14ac:dyDescent="0.2">
      <c r="A29" s="39">
        <v>3</v>
      </c>
      <c r="B29" s="37" t="s">
        <v>205</v>
      </c>
      <c r="C29" s="38">
        <v>13</v>
      </c>
      <c r="D29" s="38">
        <v>7</v>
      </c>
      <c r="E29" s="63"/>
      <c r="F29" s="64" t="s">
        <v>247</v>
      </c>
      <c r="G29" s="38" t="s">
        <v>111</v>
      </c>
      <c r="I29" s="202" t="s">
        <v>267</v>
      </c>
    </row>
    <row r="30" spans="1:9" x14ac:dyDescent="0.2">
      <c r="A30" s="71"/>
      <c r="B30" s="69"/>
      <c r="C30" s="72"/>
      <c r="D30" s="72"/>
      <c r="E30" s="72"/>
      <c r="F30" s="65"/>
      <c r="I30" s="202"/>
    </row>
    <row r="31" spans="1:9" x14ac:dyDescent="0.2">
      <c r="A31" s="147" t="s">
        <v>258</v>
      </c>
      <c r="B31" s="146"/>
      <c r="C31" s="40">
        <v>1</v>
      </c>
      <c r="D31" s="40">
        <v>2</v>
      </c>
      <c r="E31" s="40">
        <v>3</v>
      </c>
      <c r="F31" s="40" t="s">
        <v>99</v>
      </c>
      <c r="G31" s="40" t="s">
        <v>55</v>
      </c>
      <c r="I31" s="202"/>
    </row>
    <row r="32" spans="1:9" x14ac:dyDescent="0.2">
      <c r="A32" s="39">
        <v>1</v>
      </c>
      <c r="B32" s="49" t="s">
        <v>240</v>
      </c>
      <c r="C32" s="63"/>
      <c r="D32" s="38"/>
      <c r="E32" s="38">
        <v>9</v>
      </c>
      <c r="F32" s="64" t="s">
        <v>248</v>
      </c>
      <c r="G32" s="201" t="s">
        <v>105</v>
      </c>
      <c r="I32" s="202" t="s">
        <v>136</v>
      </c>
    </row>
    <row r="33" spans="1:10" x14ac:dyDescent="0.2">
      <c r="A33" s="39">
        <v>2</v>
      </c>
      <c r="B33" s="49" t="s">
        <v>243</v>
      </c>
      <c r="C33" s="38"/>
      <c r="D33" s="63"/>
      <c r="E33" s="38">
        <v>12</v>
      </c>
      <c r="F33" s="64" t="s">
        <v>247</v>
      </c>
      <c r="G33" s="201" t="s">
        <v>111</v>
      </c>
      <c r="I33" s="202" t="s">
        <v>134</v>
      </c>
    </row>
    <row r="34" spans="1:10" x14ac:dyDescent="0.2">
      <c r="A34" s="39">
        <v>3</v>
      </c>
      <c r="B34" s="37" t="s">
        <v>209</v>
      </c>
      <c r="C34" s="38">
        <v>13</v>
      </c>
      <c r="D34" s="38">
        <v>13</v>
      </c>
      <c r="E34" s="63"/>
      <c r="F34" s="64" t="s">
        <v>246</v>
      </c>
      <c r="G34" s="201" t="s">
        <v>102</v>
      </c>
      <c r="I34" s="202" t="s">
        <v>130</v>
      </c>
    </row>
    <row r="35" spans="1:10" x14ac:dyDescent="0.2">
      <c r="A35" s="71"/>
      <c r="B35" s="69"/>
      <c r="C35" s="72"/>
      <c r="D35" s="72"/>
      <c r="E35" s="72"/>
      <c r="F35" s="65"/>
      <c r="I35" s="202"/>
    </row>
    <row r="36" spans="1:10" x14ac:dyDescent="0.2">
      <c r="A36" s="147" t="s">
        <v>259</v>
      </c>
      <c r="B36" s="146"/>
      <c r="C36" s="40">
        <v>1</v>
      </c>
      <c r="D36" s="40">
        <v>2</v>
      </c>
      <c r="E36" s="40">
        <v>3</v>
      </c>
      <c r="F36" s="40" t="s">
        <v>99</v>
      </c>
      <c r="G36" s="40" t="s">
        <v>55</v>
      </c>
      <c r="I36" s="202"/>
    </row>
    <row r="37" spans="1:10" ht="12.75" customHeight="1" x14ac:dyDescent="0.2">
      <c r="A37" s="39">
        <v>1</v>
      </c>
      <c r="B37" s="49" t="s">
        <v>204</v>
      </c>
      <c r="C37" s="63"/>
      <c r="D37" s="38"/>
      <c r="E37" s="38"/>
      <c r="F37" s="64"/>
      <c r="G37" s="201" t="s">
        <v>105</v>
      </c>
      <c r="I37" s="78" t="s">
        <v>220</v>
      </c>
    </row>
    <row r="38" spans="1:10" ht="12.75" customHeight="1" x14ac:dyDescent="0.2">
      <c r="A38" s="39">
        <v>2</v>
      </c>
      <c r="B38" s="37" t="s">
        <v>211</v>
      </c>
      <c r="C38" s="38"/>
      <c r="D38" s="63"/>
      <c r="E38" s="38">
        <v>11</v>
      </c>
      <c r="F38" s="64"/>
      <c r="G38" s="201" t="s">
        <v>111</v>
      </c>
      <c r="I38" s="78" t="s">
        <v>138</v>
      </c>
    </row>
    <row r="39" spans="1:10" ht="12.75" customHeight="1" x14ac:dyDescent="0.2">
      <c r="A39" s="39">
        <v>3</v>
      </c>
      <c r="B39" s="37" t="s">
        <v>202</v>
      </c>
      <c r="C39" s="38"/>
      <c r="D39" s="38">
        <v>13</v>
      </c>
      <c r="E39" s="63"/>
      <c r="F39" s="64"/>
      <c r="G39" s="201" t="s">
        <v>102</v>
      </c>
      <c r="I39" s="154" t="s">
        <v>137</v>
      </c>
      <c r="J39" s="69"/>
    </row>
    <row r="40" spans="1:10" ht="12.75" customHeight="1" x14ac:dyDescent="0.2">
      <c r="I40" s="78"/>
    </row>
    <row r="41" spans="1:10" ht="12.75" customHeight="1" x14ac:dyDescent="0.2">
      <c r="A41" s="147" t="s">
        <v>260</v>
      </c>
      <c r="B41" s="146"/>
      <c r="C41" s="40">
        <v>1</v>
      </c>
      <c r="D41" s="40">
        <v>2</v>
      </c>
      <c r="E41" s="40"/>
      <c r="F41" s="40" t="s">
        <v>99</v>
      </c>
      <c r="G41" s="40" t="s">
        <v>55</v>
      </c>
      <c r="I41" s="78"/>
    </row>
    <row r="42" spans="1:10" ht="12.75" customHeight="1" x14ac:dyDescent="0.2">
      <c r="A42" s="39">
        <v>1</v>
      </c>
      <c r="B42" s="49" t="s">
        <v>232</v>
      </c>
      <c r="C42" s="63"/>
      <c r="D42" s="38">
        <v>13</v>
      </c>
      <c r="E42" s="38"/>
      <c r="F42" s="203" t="s">
        <v>276</v>
      </c>
      <c r="G42" s="201" t="s">
        <v>102</v>
      </c>
      <c r="I42" s="78" t="s">
        <v>221</v>
      </c>
    </row>
    <row r="43" spans="1:10" ht="12.75" customHeight="1" x14ac:dyDescent="0.2">
      <c r="A43" s="39">
        <v>2</v>
      </c>
      <c r="B43" s="37" t="s">
        <v>198</v>
      </c>
      <c r="C43" s="38"/>
      <c r="D43" s="63"/>
      <c r="E43" s="38"/>
      <c r="F43" s="203" t="s">
        <v>245</v>
      </c>
      <c r="G43" s="201" t="s">
        <v>111</v>
      </c>
      <c r="I43" s="78" t="s">
        <v>222</v>
      </c>
    </row>
    <row r="44" spans="1:10" ht="12.75" customHeight="1" x14ac:dyDescent="0.2">
      <c r="A44" s="39"/>
      <c r="B44" s="37"/>
      <c r="C44" s="38"/>
      <c r="D44" s="38"/>
      <c r="E44" s="63"/>
      <c r="F44" s="64"/>
      <c r="G44" s="38"/>
    </row>
    <row r="45" spans="1:10" ht="12.75" customHeight="1" x14ac:dyDescent="0.2">
      <c r="A45" s="71"/>
      <c r="B45" s="69"/>
      <c r="C45" s="72"/>
      <c r="D45" s="72"/>
      <c r="E45" s="74"/>
      <c r="F45" s="65"/>
      <c r="G45" s="72"/>
    </row>
    <row r="46" spans="1:10" ht="12.75" customHeight="1" x14ac:dyDescent="0.2">
      <c r="B46" s="75" t="s">
        <v>117</v>
      </c>
      <c r="C46" s="68" t="s">
        <v>119</v>
      </c>
    </row>
    <row r="47" spans="1:10" ht="12.75" customHeight="1" x14ac:dyDescent="0.2">
      <c r="B47" s="75" t="s">
        <v>120</v>
      </c>
      <c r="C47" s="68" t="s">
        <v>121</v>
      </c>
    </row>
    <row r="48" spans="1:10" ht="12.75" customHeight="1" x14ac:dyDescent="0.2">
      <c r="B48" s="75" t="s">
        <v>123</v>
      </c>
      <c r="C48" s="68" t="s">
        <v>104</v>
      </c>
    </row>
    <row r="49" spans="1:2" ht="12.75" customHeight="1" x14ac:dyDescent="0.2"/>
    <row r="50" spans="1:2" ht="12.75" customHeight="1" x14ac:dyDescent="0.2">
      <c r="A50" s="39">
        <v>1</v>
      </c>
      <c r="B50" s="39" t="s">
        <v>242</v>
      </c>
    </row>
    <row r="51" spans="1:2" ht="12.75" customHeight="1" x14ac:dyDescent="0.2">
      <c r="A51" s="39">
        <v>2</v>
      </c>
      <c r="B51" s="37" t="s">
        <v>205</v>
      </c>
    </row>
    <row r="52" spans="1:2" ht="12.75" customHeight="1" x14ac:dyDescent="0.2">
      <c r="A52" s="39">
        <v>3</v>
      </c>
      <c r="B52" s="37" t="s">
        <v>199</v>
      </c>
    </row>
    <row r="53" spans="1:2" ht="12.75" customHeight="1" x14ac:dyDescent="0.2">
      <c r="A53" s="39">
        <v>4</v>
      </c>
      <c r="B53" s="37" t="s">
        <v>209</v>
      </c>
    </row>
    <row r="54" spans="1:2" ht="12.75" customHeight="1" x14ac:dyDescent="0.2">
      <c r="A54" s="39">
        <v>5</v>
      </c>
      <c r="B54" s="37" t="s">
        <v>243</v>
      </c>
    </row>
    <row r="55" spans="1:2" ht="12.75" customHeight="1" x14ac:dyDescent="0.2">
      <c r="A55" s="39">
        <v>6</v>
      </c>
      <c r="B55" s="37" t="s">
        <v>240</v>
      </c>
    </row>
    <row r="56" spans="1:2" ht="12.75" customHeight="1" x14ac:dyDescent="0.2">
      <c r="A56" s="39">
        <v>7</v>
      </c>
      <c r="B56" s="37" t="s">
        <v>202</v>
      </c>
    </row>
    <row r="57" spans="1:2" ht="12.75" customHeight="1" x14ac:dyDescent="0.2">
      <c r="A57" s="39">
        <v>8</v>
      </c>
      <c r="B57" s="37" t="s">
        <v>211</v>
      </c>
    </row>
    <row r="58" spans="1:2" ht="12.75" customHeight="1" x14ac:dyDescent="0.2">
      <c r="A58" s="39">
        <v>9</v>
      </c>
      <c r="B58" s="37" t="s">
        <v>204</v>
      </c>
    </row>
    <row r="59" spans="1:2" ht="12.75" customHeight="1" x14ac:dyDescent="0.2">
      <c r="A59" s="39">
        <v>10</v>
      </c>
      <c r="B59" s="37" t="s">
        <v>232</v>
      </c>
    </row>
    <row r="60" spans="1:2" x14ac:dyDescent="0.2">
      <c r="A60" s="39">
        <v>11</v>
      </c>
      <c r="B60" s="37" t="s">
        <v>198</v>
      </c>
    </row>
  </sheetData>
  <conditionalFormatting sqref="C7:F44">
    <cfRule type="cellIs" dxfId="1" priority="1" operator="equal">
      <formula>13</formula>
    </cfRule>
  </conditionalFormatting>
  <pageMargins left="0.78740157480314965" right="0.39370078740157483" top="0.78740157480314965" bottom="0.39370078740157483" header="0.59055118110236227" footer="0"/>
  <pageSetup paperSize="9" fitToHeight="0" orientation="portrait" r:id="rId1"/>
  <headerFooter>
    <oddHeader>&amp;R&amp;"Arial,Regular"&amp;9Page &amp;P of &amp;N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I58"/>
  <sheetViews>
    <sheetView showGridLines="0" showRowColHeaders="0" zoomScaleNormal="100" workbookViewId="0">
      <pane ySplit="2" topLeftCell="A3" activePane="bottomLeft" state="frozen"/>
      <selection activeCell="J1" sqref="J1"/>
      <selection pane="bottomLeft" activeCell="K1" sqref="K1"/>
    </sheetView>
  </sheetViews>
  <sheetFormatPr defaultRowHeight="12.75" x14ac:dyDescent="0.2"/>
  <cols>
    <col min="1" max="1" width="3.42578125" style="34" customWidth="1"/>
    <col min="2" max="2" width="34.140625" style="34" bestFit="1" customWidth="1"/>
    <col min="3" max="8" width="5.7109375" style="34" customWidth="1"/>
    <col min="9" max="9" width="3.140625" style="34" customWidth="1"/>
    <col min="10" max="16384" width="9.140625" style="34"/>
  </cols>
  <sheetData>
    <row r="1" spans="1:9" x14ac:dyDescent="0.2">
      <c r="A1" s="33" t="str">
        <f>UPPER((Kalend!D23)&amp;" - "&amp;(Kalend!C23)&amp;" - "&amp;(Kalend!E23))</f>
        <v>P6 - PAARISMÄNG - 6. ETAPP - DUO</v>
      </c>
      <c r="F1" s="61" t="str">
        <f>HYPERLINK("#Kalend!I1","Kalender")</f>
        <v>Kalender</v>
      </c>
      <c r="G1" s="62"/>
      <c r="H1" s="61" t="str">
        <f>HYPERLINK("#Paarisreiting!G1","Reiting")</f>
        <v>Reiting</v>
      </c>
    </row>
    <row r="2" spans="1:9" x14ac:dyDescent="0.2">
      <c r="A2" s="62" t="str">
        <f>"Toimumisaeg: "&amp;(Kalend!A23)&amp;" kell "&amp;(Kalend!B23)</f>
        <v>Toimumisaeg: P, 21.04.2013 kell 11:00</v>
      </c>
    </row>
    <row r="3" spans="1:9" x14ac:dyDescent="0.2">
      <c r="A3" s="62" t="str">
        <f>"Toimumiskoht: "&amp;(Kalend!F23)</f>
        <v>Toimumiskoht: K-Järve petangihall</v>
      </c>
    </row>
    <row r="4" spans="1:9" x14ac:dyDescent="0.2">
      <c r="A4" s="62" t="str">
        <f>"Korraldaja: "&amp;(Kalend!G23)</f>
        <v>Korraldaja: K-Järve SHK</v>
      </c>
    </row>
    <row r="6" spans="1:9" x14ac:dyDescent="0.2">
      <c r="A6" s="39" t="s">
        <v>98</v>
      </c>
      <c r="B6" s="39"/>
      <c r="C6" s="40">
        <v>1</v>
      </c>
      <c r="D6" s="40">
        <v>2</v>
      </c>
      <c r="E6" s="40">
        <v>3</v>
      </c>
      <c r="F6" s="40">
        <v>4</v>
      </c>
      <c r="G6" s="40" t="s">
        <v>99</v>
      </c>
      <c r="H6" s="40" t="s">
        <v>55</v>
      </c>
    </row>
    <row r="7" spans="1:9" x14ac:dyDescent="0.2">
      <c r="A7" s="39">
        <v>1</v>
      </c>
      <c r="B7" s="37" t="s">
        <v>199</v>
      </c>
      <c r="C7" s="63"/>
      <c r="D7" s="38">
        <v>13</v>
      </c>
      <c r="E7" s="191">
        <v>9</v>
      </c>
      <c r="F7" s="38">
        <v>13</v>
      </c>
      <c r="G7" s="190" t="s">
        <v>110</v>
      </c>
      <c r="H7" s="38" t="s">
        <v>111</v>
      </c>
      <c r="I7" s="200" t="s">
        <v>273</v>
      </c>
    </row>
    <row r="8" spans="1:9" x14ac:dyDescent="0.2">
      <c r="A8" s="39">
        <v>2</v>
      </c>
      <c r="B8" s="37" t="s">
        <v>249</v>
      </c>
      <c r="C8" s="38">
        <v>10</v>
      </c>
      <c r="D8" s="63"/>
      <c r="E8" s="38">
        <v>8</v>
      </c>
      <c r="F8" s="182">
        <v>13</v>
      </c>
      <c r="G8" s="181" t="s">
        <v>104</v>
      </c>
      <c r="H8" s="38" t="s">
        <v>105</v>
      </c>
      <c r="I8" s="198" t="s">
        <v>272</v>
      </c>
    </row>
    <row r="9" spans="1:9" x14ac:dyDescent="0.2">
      <c r="A9" s="39">
        <v>3</v>
      </c>
      <c r="B9" s="37" t="s">
        <v>242</v>
      </c>
      <c r="C9" s="191">
        <v>13</v>
      </c>
      <c r="D9" s="38">
        <v>13</v>
      </c>
      <c r="E9" s="63"/>
      <c r="F9" s="38">
        <v>10</v>
      </c>
      <c r="G9" s="190" t="s">
        <v>110</v>
      </c>
      <c r="H9" s="38" t="s">
        <v>102</v>
      </c>
      <c r="I9" s="200" t="s">
        <v>272</v>
      </c>
    </row>
    <row r="10" spans="1:9" x14ac:dyDescent="0.2">
      <c r="A10" s="39">
        <v>4</v>
      </c>
      <c r="B10" s="37" t="s">
        <v>250</v>
      </c>
      <c r="C10" s="38">
        <v>4</v>
      </c>
      <c r="D10" s="182">
        <v>10</v>
      </c>
      <c r="E10" s="38">
        <v>13</v>
      </c>
      <c r="F10" s="63"/>
      <c r="G10" s="181" t="s">
        <v>104</v>
      </c>
      <c r="H10" s="38" t="s">
        <v>108</v>
      </c>
      <c r="I10" s="198" t="s">
        <v>273</v>
      </c>
    </row>
    <row r="11" spans="1:9" x14ac:dyDescent="0.2">
      <c r="A11" s="66"/>
      <c r="C11" s="67"/>
      <c r="D11" s="67"/>
      <c r="E11" s="67"/>
      <c r="F11" s="67"/>
      <c r="G11" s="68"/>
      <c r="H11" s="67"/>
      <c r="I11" s="67"/>
    </row>
    <row r="12" spans="1:9" x14ac:dyDescent="0.2">
      <c r="A12" s="39" t="s">
        <v>112</v>
      </c>
      <c r="B12" s="39"/>
      <c r="C12" s="40">
        <v>1</v>
      </c>
      <c r="D12" s="40">
        <v>2</v>
      </c>
      <c r="E12" s="40">
        <v>3</v>
      </c>
      <c r="F12" s="40">
        <v>4</v>
      </c>
      <c r="G12" s="40" t="s">
        <v>99</v>
      </c>
      <c r="H12" s="40" t="s">
        <v>55</v>
      </c>
      <c r="I12" s="67"/>
    </row>
    <row r="13" spans="1:9" x14ac:dyDescent="0.2">
      <c r="A13" s="39">
        <v>1</v>
      </c>
      <c r="B13" s="37" t="s">
        <v>251</v>
      </c>
      <c r="C13" s="63"/>
      <c r="D13" s="38">
        <v>11</v>
      </c>
      <c r="E13" s="182">
        <v>13</v>
      </c>
      <c r="F13" s="38">
        <v>10</v>
      </c>
      <c r="G13" s="181" t="s">
        <v>104</v>
      </c>
      <c r="H13" s="38" t="s">
        <v>105</v>
      </c>
      <c r="I13" s="198" t="s">
        <v>272</v>
      </c>
    </row>
    <row r="14" spans="1:9" x14ac:dyDescent="0.2">
      <c r="A14" s="39">
        <v>2</v>
      </c>
      <c r="B14" s="37" t="s">
        <v>252</v>
      </c>
      <c r="C14" s="38">
        <v>13</v>
      </c>
      <c r="D14" s="63"/>
      <c r="E14" s="38">
        <v>8</v>
      </c>
      <c r="F14" s="191">
        <v>13</v>
      </c>
      <c r="G14" s="190" t="s">
        <v>110</v>
      </c>
      <c r="H14" s="38" t="s">
        <v>102</v>
      </c>
      <c r="I14" s="200" t="s">
        <v>272</v>
      </c>
    </row>
    <row r="15" spans="1:9" x14ac:dyDescent="0.2">
      <c r="A15" s="39">
        <v>3</v>
      </c>
      <c r="B15" s="37" t="s">
        <v>253</v>
      </c>
      <c r="C15" s="182">
        <v>6</v>
      </c>
      <c r="D15" s="70">
        <v>13</v>
      </c>
      <c r="E15" s="63"/>
      <c r="F15" s="38">
        <v>12</v>
      </c>
      <c r="G15" s="181" t="s">
        <v>104</v>
      </c>
      <c r="H15" s="70" t="s">
        <v>108</v>
      </c>
      <c r="I15" s="198" t="s">
        <v>273</v>
      </c>
    </row>
    <row r="16" spans="1:9" x14ac:dyDescent="0.2">
      <c r="A16" s="39">
        <v>4</v>
      </c>
      <c r="B16" s="37" t="s">
        <v>254</v>
      </c>
      <c r="C16" s="38">
        <v>13</v>
      </c>
      <c r="D16" s="191">
        <v>12</v>
      </c>
      <c r="E16" s="38">
        <v>13</v>
      </c>
      <c r="F16" s="63"/>
      <c r="G16" s="190" t="s">
        <v>110</v>
      </c>
      <c r="H16" s="38" t="s">
        <v>111</v>
      </c>
      <c r="I16" s="200" t="s">
        <v>273</v>
      </c>
    </row>
    <row r="17" spans="1:8" x14ac:dyDescent="0.2">
      <c r="A17" s="71"/>
      <c r="B17" s="69"/>
      <c r="C17" s="72"/>
      <c r="D17" s="73"/>
      <c r="E17" s="72"/>
      <c r="F17" s="74"/>
      <c r="G17" s="65"/>
      <c r="H17" s="72"/>
    </row>
    <row r="18" spans="1:8" x14ac:dyDescent="0.2">
      <c r="A18" s="71"/>
      <c r="B18" s="75" t="s">
        <v>117</v>
      </c>
      <c r="C18" s="65" t="s">
        <v>118</v>
      </c>
      <c r="D18" s="65" t="s">
        <v>119</v>
      </c>
      <c r="F18" s="74"/>
      <c r="G18" s="65"/>
      <c r="H18" s="72"/>
    </row>
    <row r="19" spans="1:8" x14ac:dyDescent="0.2">
      <c r="A19" s="71"/>
      <c r="B19" s="75" t="s">
        <v>120</v>
      </c>
      <c r="C19" s="65" t="s">
        <v>121</v>
      </c>
      <c r="D19" s="65" t="s">
        <v>122</v>
      </c>
      <c r="F19" s="74"/>
      <c r="G19" s="65"/>
      <c r="H19" s="72"/>
    </row>
    <row r="20" spans="1:8" x14ac:dyDescent="0.2">
      <c r="A20" s="71"/>
      <c r="B20" s="75" t="s">
        <v>123</v>
      </c>
      <c r="C20" s="65" t="s">
        <v>104</v>
      </c>
      <c r="D20" s="65" t="s">
        <v>124</v>
      </c>
      <c r="F20" s="74"/>
      <c r="G20" s="65"/>
      <c r="H20" s="72"/>
    </row>
    <row r="21" spans="1:8" x14ac:dyDescent="0.2">
      <c r="A21" s="71"/>
      <c r="B21" s="69"/>
      <c r="C21" s="72"/>
      <c r="D21" s="65"/>
      <c r="E21" s="65"/>
      <c r="F21" s="74"/>
      <c r="G21" s="65"/>
      <c r="H21" s="72"/>
    </row>
    <row r="22" spans="1:8" x14ac:dyDescent="0.2">
      <c r="A22" s="76" t="s">
        <v>125</v>
      </c>
      <c r="B22" s="34" t="s">
        <v>242</v>
      </c>
      <c r="C22" s="77">
        <v>7</v>
      </c>
    </row>
    <row r="23" spans="1:8" x14ac:dyDescent="0.2">
      <c r="A23" s="78"/>
      <c r="B23" s="79"/>
      <c r="C23" s="34" t="s">
        <v>254</v>
      </c>
      <c r="F23" s="77">
        <v>5</v>
      </c>
    </row>
    <row r="24" spans="1:8" x14ac:dyDescent="0.2">
      <c r="A24" s="78" t="s">
        <v>126</v>
      </c>
      <c r="B24" s="80" t="s">
        <v>254</v>
      </c>
      <c r="C24" s="81">
        <v>13</v>
      </c>
      <c r="D24" s="82"/>
      <c r="E24" s="79"/>
    </row>
    <row r="25" spans="1:8" ht="13.5" thickBot="1" x14ac:dyDescent="0.25">
      <c r="A25" s="78"/>
      <c r="C25" s="69"/>
      <c r="D25" s="69"/>
      <c r="E25" s="83"/>
      <c r="G25" s="34" t="s">
        <v>199</v>
      </c>
    </row>
    <row r="26" spans="1:8" x14ac:dyDescent="0.2">
      <c r="A26" s="78" t="s">
        <v>128</v>
      </c>
      <c r="B26" s="34" t="s">
        <v>199</v>
      </c>
      <c r="C26" s="84">
        <v>13</v>
      </c>
      <c r="D26" s="69"/>
      <c r="E26" s="83"/>
      <c r="F26" s="85"/>
      <c r="G26" s="86" t="s">
        <v>265</v>
      </c>
      <c r="H26" s="85"/>
    </row>
    <row r="27" spans="1:8" x14ac:dyDescent="0.2">
      <c r="A27" s="78"/>
      <c r="B27" s="79"/>
      <c r="C27" s="87" t="s">
        <v>199</v>
      </c>
      <c r="D27" s="87"/>
      <c r="E27" s="80"/>
      <c r="F27" s="84">
        <v>13</v>
      </c>
      <c r="G27" s="69"/>
      <c r="H27" s="69"/>
    </row>
    <row r="28" spans="1:8" ht="13.5" thickBot="1" x14ac:dyDescent="0.25">
      <c r="A28" s="78" t="s">
        <v>127</v>
      </c>
      <c r="B28" s="80" t="s">
        <v>252</v>
      </c>
      <c r="C28" s="77">
        <v>7</v>
      </c>
      <c r="F28" s="69"/>
      <c r="G28" s="88" t="s">
        <v>254</v>
      </c>
      <c r="H28" s="88"/>
    </row>
    <row r="29" spans="1:8" x14ac:dyDescent="0.2">
      <c r="F29" s="69"/>
      <c r="G29" s="71" t="s">
        <v>267</v>
      </c>
    </row>
    <row r="30" spans="1:8" x14ac:dyDescent="0.2">
      <c r="C30" s="34" t="s">
        <v>242</v>
      </c>
      <c r="F30" s="84">
        <v>13</v>
      </c>
      <c r="G30" s="69"/>
    </row>
    <row r="31" spans="1:8" ht="13.5" thickBot="1" x14ac:dyDescent="0.25">
      <c r="C31" s="82"/>
      <c r="D31" s="82"/>
      <c r="E31" s="79"/>
      <c r="F31" s="88"/>
      <c r="G31" s="69" t="s">
        <v>242</v>
      </c>
    </row>
    <row r="32" spans="1:8" x14ac:dyDescent="0.2">
      <c r="C32" s="87" t="s">
        <v>252</v>
      </c>
      <c r="D32" s="87"/>
      <c r="E32" s="80"/>
      <c r="F32" s="77" t="s">
        <v>212</v>
      </c>
      <c r="G32" s="86" t="s">
        <v>266</v>
      </c>
      <c r="H32" s="85"/>
    </row>
    <row r="33" spans="1:8" x14ac:dyDescent="0.2">
      <c r="G33" s="69"/>
      <c r="H33" s="69"/>
    </row>
    <row r="34" spans="1:8" ht="13.5" thickBot="1" x14ac:dyDescent="0.25">
      <c r="C34" s="69"/>
      <c r="D34" s="69"/>
      <c r="G34" s="88" t="s">
        <v>252</v>
      </c>
      <c r="H34" s="88"/>
    </row>
    <row r="35" spans="1:8" x14ac:dyDescent="0.2">
      <c r="C35" s="69"/>
      <c r="D35" s="69"/>
      <c r="G35" s="66" t="s">
        <v>130</v>
      </c>
    </row>
    <row r="36" spans="1:8" x14ac:dyDescent="0.2">
      <c r="A36" s="71"/>
      <c r="B36" s="69"/>
      <c r="C36" s="72"/>
      <c r="D36" s="65"/>
      <c r="E36" s="65"/>
      <c r="F36" s="74"/>
      <c r="G36" s="65"/>
      <c r="H36" s="72"/>
    </row>
    <row r="37" spans="1:8" x14ac:dyDescent="0.2">
      <c r="A37" s="76" t="s">
        <v>131</v>
      </c>
      <c r="B37" s="34" t="s">
        <v>249</v>
      </c>
      <c r="C37" s="77">
        <v>13</v>
      </c>
    </row>
    <row r="38" spans="1:8" x14ac:dyDescent="0.2">
      <c r="A38" s="78"/>
      <c r="B38" s="79"/>
      <c r="C38" s="34" t="s">
        <v>249</v>
      </c>
      <c r="F38" s="77">
        <v>13</v>
      </c>
    </row>
    <row r="39" spans="1:8" x14ac:dyDescent="0.2">
      <c r="A39" s="78" t="s">
        <v>132</v>
      </c>
      <c r="B39" s="80" t="s">
        <v>253</v>
      </c>
      <c r="C39" s="81">
        <v>8</v>
      </c>
      <c r="D39" s="82"/>
      <c r="E39" s="79"/>
    </row>
    <row r="40" spans="1:8" ht="13.5" thickBot="1" x14ac:dyDescent="0.25">
      <c r="A40" s="78"/>
      <c r="C40" s="69"/>
      <c r="D40" s="69"/>
      <c r="E40" s="83"/>
      <c r="G40" s="34" t="s">
        <v>249</v>
      </c>
    </row>
    <row r="41" spans="1:8" x14ac:dyDescent="0.2">
      <c r="A41" s="78" t="s">
        <v>133</v>
      </c>
      <c r="B41" s="34" t="s">
        <v>250</v>
      </c>
      <c r="C41" s="84">
        <v>13</v>
      </c>
      <c r="D41" s="69"/>
      <c r="E41" s="83"/>
      <c r="F41" s="89"/>
      <c r="G41" s="86" t="s">
        <v>134</v>
      </c>
      <c r="H41" s="85"/>
    </row>
    <row r="42" spans="1:8" x14ac:dyDescent="0.2">
      <c r="A42" s="78"/>
      <c r="B42" s="79"/>
      <c r="C42" s="87" t="s">
        <v>250</v>
      </c>
      <c r="D42" s="87"/>
      <c r="E42" s="80"/>
      <c r="F42" s="148" t="s">
        <v>212</v>
      </c>
    </row>
    <row r="43" spans="1:8" ht="13.5" thickBot="1" x14ac:dyDescent="0.25">
      <c r="A43" s="78" t="s">
        <v>135</v>
      </c>
      <c r="B43" s="80" t="s">
        <v>251</v>
      </c>
      <c r="C43" s="77">
        <v>10</v>
      </c>
      <c r="F43" s="69"/>
      <c r="G43" s="69" t="s">
        <v>250</v>
      </c>
      <c r="H43" s="69"/>
    </row>
    <row r="44" spans="1:8" x14ac:dyDescent="0.2">
      <c r="F44" s="69"/>
      <c r="G44" s="86" t="s">
        <v>136</v>
      </c>
      <c r="H44" s="85"/>
    </row>
    <row r="45" spans="1:8" x14ac:dyDescent="0.2">
      <c r="C45" s="87" t="s">
        <v>253</v>
      </c>
      <c r="F45" s="84">
        <v>13</v>
      </c>
      <c r="G45" s="69"/>
      <c r="H45" s="69"/>
    </row>
    <row r="46" spans="1:8" ht="13.5" thickBot="1" x14ac:dyDescent="0.25">
      <c r="C46" s="82"/>
      <c r="D46" s="82"/>
      <c r="E46" s="79"/>
      <c r="F46" s="88"/>
      <c r="G46" s="88" t="s">
        <v>253</v>
      </c>
      <c r="H46" s="88"/>
    </row>
    <row r="47" spans="1:8" x14ac:dyDescent="0.2">
      <c r="C47" s="87" t="s">
        <v>251</v>
      </c>
      <c r="D47" s="87"/>
      <c r="E47" s="80"/>
      <c r="F47" s="77" t="s">
        <v>212</v>
      </c>
      <c r="G47" s="71" t="s">
        <v>137</v>
      </c>
      <c r="H47" s="69"/>
    </row>
    <row r="48" spans="1:8" x14ac:dyDescent="0.2">
      <c r="G48" s="69"/>
      <c r="H48" s="69"/>
    </row>
    <row r="49" spans="1:8" ht="13.5" thickBot="1" x14ac:dyDescent="0.25">
      <c r="D49" s="69"/>
      <c r="E49" s="69"/>
      <c r="G49" s="88" t="s">
        <v>251</v>
      </c>
      <c r="H49" s="88"/>
    </row>
    <row r="50" spans="1:8" x14ac:dyDescent="0.2">
      <c r="D50" s="69"/>
      <c r="E50" s="69"/>
      <c r="G50" s="66" t="s">
        <v>138</v>
      </c>
    </row>
    <row r="51" spans="1:8" x14ac:dyDescent="0.2">
      <c r="A51" s="39">
        <v>1</v>
      </c>
      <c r="B51" s="39" t="s">
        <v>199</v>
      </c>
    </row>
    <row r="52" spans="1:8" x14ac:dyDescent="0.2">
      <c r="A52" s="39">
        <v>2</v>
      </c>
      <c r="B52" s="37" t="s">
        <v>254</v>
      </c>
    </row>
    <row r="53" spans="1:8" x14ac:dyDescent="0.2">
      <c r="A53" s="39">
        <v>3</v>
      </c>
      <c r="B53" s="37" t="s">
        <v>242</v>
      </c>
    </row>
    <row r="54" spans="1:8" x14ac:dyDescent="0.2">
      <c r="A54" s="39">
        <v>4</v>
      </c>
      <c r="B54" s="37" t="s">
        <v>252</v>
      </c>
    </row>
    <row r="55" spans="1:8" x14ac:dyDescent="0.2">
      <c r="A55" s="39">
        <v>5</v>
      </c>
      <c r="B55" s="37" t="s">
        <v>249</v>
      </c>
    </row>
    <row r="56" spans="1:8" x14ac:dyDescent="0.2">
      <c r="A56" s="39">
        <v>6</v>
      </c>
      <c r="B56" s="37" t="s">
        <v>250</v>
      </c>
    </row>
    <row r="57" spans="1:8" x14ac:dyDescent="0.2">
      <c r="A57" s="39">
        <v>7</v>
      </c>
      <c r="B57" s="37" t="s">
        <v>253</v>
      </c>
    </row>
    <row r="58" spans="1:8" x14ac:dyDescent="0.2">
      <c r="A58" s="39">
        <v>8</v>
      </c>
      <c r="B58" s="37" t="s">
        <v>251</v>
      </c>
    </row>
  </sheetData>
  <conditionalFormatting sqref="C7:F47">
    <cfRule type="cellIs" dxfId="0" priority="1" operator="equal">
      <formula>13</formula>
    </cfRule>
  </conditionalFormatting>
  <pageMargins left="0.78740157480314965" right="0.39370078740157483" top="0.78740157480314965" bottom="0.39370078740157483" header="0.59055118110236227" footer="0"/>
  <pageSetup paperSize="9" scale="98" fitToHeight="0" orientation="portrait" verticalDpi="360" r:id="rId1"/>
  <headerFooter>
    <oddHeader>&amp;R&amp;"Arial,Regular"&amp;9Page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CC00"/>
    <pageSetUpPr fitToPage="1"/>
  </sheetPr>
  <dimension ref="A1:L47"/>
  <sheetViews>
    <sheetView showGridLines="0" showRowColHeaders="0" tabSelected="1" zoomScaleNormal="100" workbookViewId="0">
      <pane ySplit="6" topLeftCell="A7" activePane="bottomLeft" state="frozen"/>
      <selection activeCell="I1" sqref="I1"/>
      <selection pane="bottomLeft" activeCell="G1" sqref="G1"/>
    </sheetView>
  </sheetViews>
  <sheetFormatPr defaultRowHeight="12.75" x14ac:dyDescent="0.2"/>
  <cols>
    <col min="1" max="1" width="3.28515625" style="34" customWidth="1"/>
    <col min="2" max="2" width="20.85546875" style="34" bestFit="1" customWidth="1"/>
    <col min="3" max="3" width="6.5703125" style="34" bestFit="1" customWidth="1"/>
    <col min="4" max="9" width="5.5703125" style="34" bestFit="1" customWidth="1"/>
    <col min="10" max="10" width="3.28515625" style="34" bestFit="1" customWidth="1"/>
    <col min="11" max="11" width="3.28515625" style="34" customWidth="1"/>
    <col min="12" max="12" width="3.28515625" style="34" bestFit="1" customWidth="1"/>
    <col min="13" max="16384" width="9.140625" style="34"/>
  </cols>
  <sheetData>
    <row r="1" spans="1:12" x14ac:dyDescent="0.2">
      <c r="A1" s="33" t="s">
        <v>51</v>
      </c>
      <c r="I1" s="35" t="s">
        <v>255</v>
      </c>
      <c r="J1" s="179" t="s">
        <v>262</v>
      </c>
      <c r="K1" s="180" t="s">
        <v>52</v>
      </c>
      <c r="L1" s="180" t="s">
        <v>53</v>
      </c>
    </row>
    <row r="2" spans="1:12" x14ac:dyDescent="0.2">
      <c r="A2" s="60" t="s">
        <v>256</v>
      </c>
      <c r="I2" s="36"/>
      <c r="J2" s="179"/>
      <c r="K2" s="180"/>
      <c r="L2" s="180"/>
    </row>
    <row r="3" spans="1:12" x14ac:dyDescent="0.2">
      <c r="J3" s="179"/>
      <c r="K3" s="180"/>
      <c r="L3" s="180"/>
    </row>
    <row r="4" spans="1:12" x14ac:dyDescent="0.2">
      <c r="A4" s="37"/>
      <c r="B4" s="38"/>
      <c r="C4" s="38"/>
      <c r="D4" s="164" t="str">
        <f>MID(Kalend!A5,4,5)</f>
        <v>04.11</v>
      </c>
      <c r="E4" s="164" t="str">
        <f>MID(Kalend!A8,4,5)</f>
        <v>02.12</v>
      </c>
      <c r="F4" s="164" t="str">
        <f>MID(Kalend!A11,4,5)</f>
        <v>06.01</v>
      </c>
      <c r="G4" s="165" t="str">
        <f>MID(Kalend!A14,4,5)</f>
        <v>10.02</v>
      </c>
      <c r="H4" s="164" t="str">
        <f>MID(Kalend!A17,4,5)</f>
        <v>03.03</v>
      </c>
      <c r="I4" s="164" t="str">
        <f>MID(Kalend!A22,4,5)</f>
        <v>14.04</v>
      </c>
      <c r="J4" s="179"/>
      <c r="K4" s="180"/>
      <c r="L4" s="180"/>
    </row>
    <row r="5" spans="1:12" x14ac:dyDescent="0.2">
      <c r="A5" s="37"/>
      <c r="B5" s="38"/>
      <c r="C5" s="37"/>
      <c r="D5" s="166" t="str">
        <f>HYPERLINK("#L1!I1"," L1 ")</f>
        <v xml:space="preserve"> L1 </v>
      </c>
      <c r="E5" s="166" t="str">
        <f>HYPERLINK("#L2!G1"," L2 ")</f>
        <v xml:space="preserve"> L2 </v>
      </c>
      <c r="F5" s="166" t="str">
        <f>HYPERLINK("#L3!H1"," L3 ")</f>
        <v xml:space="preserve"> L3 </v>
      </c>
      <c r="G5" s="166" t="str">
        <f>HYPERLINK("#L4!H1"," L4 ")</f>
        <v xml:space="preserve"> L4 </v>
      </c>
      <c r="H5" s="167" t="str">
        <f>HYPERLINK("#L5!G1"," L5 ")</f>
        <v xml:space="preserve"> L5 </v>
      </c>
      <c r="I5" s="167" t="str">
        <f>HYPERLINK("#L6!G1"," L6 ")</f>
        <v xml:space="preserve"> L6 </v>
      </c>
      <c r="J5" s="179"/>
      <c r="K5" s="180"/>
      <c r="L5" s="180"/>
    </row>
    <row r="6" spans="1:12" x14ac:dyDescent="0.2">
      <c r="A6" s="39"/>
      <c r="B6" s="40" t="s">
        <v>54</v>
      </c>
      <c r="C6" s="41" t="s">
        <v>263</v>
      </c>
      <c r="D6" s="168" t="s">
        <v>56</v>
      </c>
      <c r="E6" s="168" t="s">
        <v>56</v>
      </c>
      <c r="F6" s="168" t="s">
        <v>56</v>
      </c>
      <c r="G6" s="168" t="s">
        <v>56</v>
      </c>
      <c r="H6" s="168" t="s">
        <v>56</v>
      </c>
      <c r="I6" s="168" t="s">
        <v>56</v>
      </c>
      <c r="J6" s="179"/>
      <c r="K6" s="180"/>
      <c r="L6" s="180"/>
    </row>
    <row r="7" spans="1:12" x14ac:dyDescent="0.2">
      <c r="A7" s="39">
        <v>1</v>
      </c>
      <c r="B7" s="169" t="s">
        <v>57</v>
      </c>
      <c r="C7" s="41">
        <v>184</v>
      </c>
      <c r="D7" s="42">
        <v>40</v>
      </c>
      <c r="E7" s="42">
        <v>40</v>
      </c>
      <c r="F7" s="43">
        <v>34</v>
      </c>
      <c r="G7" s="43">
        <v>30</v>
      </c>
      <c r="H7" s="162">
        <v>24</v>
      </c>
      <c r="I7" s="44">
        <v>40</v>
      </c>
      <c r="J7" s="45">
        <f>COUNTIF(D7:I7,"&gt;0")</f>
        <v>6</v>
      </c>
      <c r="K7" s="45">
        <f>COUNTIF(D7:I7,"&gt;=30")</f>
        <v>5</v>
      </c>
      <c r="L7" s="45">
        <f>COUNTIF(D7:I7,"=40")</f>
        <v>3</v>
      </c>
    </row>
    <row r="8" spans="1:12" x14ac:dyDescent="0.2">
      <c r="A8" s="39">
        <v>2</v>
      </c>
      <c r="B8" s="46" t="s">
        <v>58</v>
      </c>
      <c r="C8" s="41">
        <v>160</v>
      </c>
      <c r="D8" s="47">
        <v>34</v>
      </c>
      <c r="E8" s="47">
        <v>26</v>
      </c>
      <c r="F8" s="162">
        <v>20</v>
      </c>
      <c r="G8" s="44">
        <v>40</v>
      </c>
      <c r="H8" s="44">
        <v>40</v>
      </c>
      <c r="I8" s="43">
        <v>20</v>
      </c>
      <c r="J8" s="45">
        <f t="shared" ref="J8:J43" si="0">COUNTIF(D8:I8,"&gt;0")</f>
        <v>6</v>
      </c>
      <c r="K8" s="45">
        <f t="shared" ref="K8:K43" si="1">COUNTIF(D8:I8,"&gt;=30")</f>
        <v>3</v>
      </c>
      <c r="L8" s="45">
        <f t="shared" ref="L8:L43" si="2">COUNTIF(D8:I8,"=40")</f>
        <v>2</v>
      </c>
    </row>
    <row r="9" spans="1:12" x14ac:dyDescent="0.2">
      <c r="A9" s="39">
        <v>3</v>
      </c>
      <c r="B9" s="48" t="s">
        <v>59</v>
      </c>
      <c r="C9" s="41">
        <v>160</v>
      </c>
      <c r="D9" s="47">
        <v>24</v>
      </c>
      <c r="E9" s="47">
        <v>34</v>
      </c>
      <c r="F9" s="43">
        <v>34</v>
      </c>
      <c r="G9" s="43">
        <v>34</v>
      </c>
      <c r="H9" s="162">
        <v>20</v>
      </c>
      <c r="I9" s="43">
        <v>34</v>
      </c>
      <c r="J9" s="45">
        <f t="shared" si="0"/>
        <v>6</v>
      </c>
      <c r="K9" s="45">
        <f t="shared" si="1"/>
        <v>4</v>
      </c>
      <c r="L9" s="45">
        <f t="shared" si="2"/>
        <v>0</v>
      </c>
    </row>
    <row r="10" spans="1:12" x14ac:dyDescent="0.2">
      <c r="A10" s="39">
        <v>4</v>
      </c>
      <c r="B10" s="37" t="s">
        <v>60</v>
      </c>
      <c r="C10" s="41">
        <v>154</v>
      </c>
      <c r="D10" s="47">
        <v>26</v>
      </c>
      <c r="E10" s="47">
        <v>24</v>
      </c>
      <c r="F10" s="44">
        <v>40</v>
      </c>
      <c r="G10" s="43">
        <v>34</v>
      </c>
      <c r="H10" s="43">
        <v>30</v>
      </c>
      <c r="I10" s="162" t="s">
        <v>61</v>
      </c>
      <c r="J10" s="45">
        <f t="shared" si="0"/>
        <v>5</v>
      </c>
      <c r="K10" s="45">
        <f t="shared" si="1"/>
        <v>3</v>
      </c>
      <c r="L10" s="45">
        <f t="shared" si="2"/>
        <v>1</v>
      </c>
    </row>
    <row r="11" spans="1:12" x14ac:dyDescent="0.2">
      <c r="A11" s="39">
        <v>5</v>
      </c>
      <c r="B11" s="37" t="s">
        <v>62</v>
      </c>
      <c r="C11" s="40">
        <v>148</v>
      </c>
      <c r="D11" s="162">
        <v>18</v>
      </c>
      <c r="E11" s="47">
        <v>30</v>
      </c>
      <c r="F11" s="43">
        <v>24</v>
      </c>
      <c r="G11" s="43">
        <v>34</v>
      </c>
      <c r="H11" s="43">
        <v>26</v>
      </c>
      <c r="I11" s="43">
        <v>34</v>
      </c>
      <c r="J11" s="45">
        <f t="shared" si="0"/>
        <v>6</v>
      </c>
      <c r="K11" s="45">
        <f t="shared" si="1"/>
        <v>3</v>
      </c>
      <c r="L11" s="45">
        <f t="shared" si="2"/>
        <v>0</v>
      </c>
    </row>
    <row r="12" spans="1:12" x14ac:dyDescent="0.2">
      <c r="A12" s="39">
        <v>6</v>
      </c>
      <c r="B12" s="37" t="s">
        <v>63</v>
      </c>
      <c r="C12" s="40">
        <v>136</v>
      </c>
      <c r="D12" s="47">
        <v>26</v>
      </c>
      <c r="E12" s="42">
        <v>40</v>
      </c>
      <c r="F12" s="162">
        <v>20</v>
      </c>
      <c r="G12" s="43">
        <v>30</v>
      </c>
      <c r="H12" s="43">
        <v>20</v>
      </c>
      <c r="I12" s="43">
        <v>20</v>
      </c>
      <c r="J12" s="45">
        <f t="shared" si="0"/>
        <v>6</v>
      </c>
      <c r="K12" s="45">
        <f t="shared" si="1"/>
        <v>2</v>
      </c>
      <c r="L12" s="45">
        <f t="shared" si="2"/>
        <v>1</v>
      </c>
    </row>
    <row r="13" spans="1:12" x14ac:dyDescent="0.2">
      <c r="A13" s="39">
        <v>7</v>
      </c>
      <c r="B13" s="37" t="s">
        <v>64</v>
      </c>
      <c r="C13" s="40">
        <v>126</v>
      </c>
      <c r="D13" s="47">
        <v>24</v>
      </c>
      <c r="E13" s="47">
        <v>26</v>
      </c>
      <c r="F13" s="43">
        <v>24</v>
      </c>
      <c r="G13" s="162">
        <v>22</v>
      </c>
      <c r="H13" s="43">
        <v>22</v>
      </c>
      <c r="I13" s="43">
        <v>30</v>
      </c>
      <c r="J13" s="45">
        <f t="shared" si="0"/>
        <v>6</v>
      </c>
      <c r="K13" s="45">
        <f t="shared" si="1"/>
        <v>1</v>
      </c>
      <c r="L13" s="45">
        <f t="shared" si="2"/>
        <v>0</v>
      </c>
    </row>
    <row r="14" spans="1:12" x14ac:dyDescent="0.2">
      <c r="A14" s="39">
        <v>8</v>
      </c>
      <c r="B14" s="37" t="s">
        <v>65</v>
      </c>
      <c r="C14" s="40">
        <v>126</v>
      </c>
      <c r="D14" s="162">
        <v>22</v>
      </c>
      <c r="E14" s="47">
        <v>26</v>
      </c>
      <c r="F14" s="43">
        <v>24</v>
      </c>
      <c r="G14" s="43">
        <v>26</v>
      </c>
      <c r="H14" s="43">
        <v>24</v>
      </c>
      <c r="I14" s="43">
        <v>26</v>
      </c>
      <c r="J14" s="45">
        <f t="shared" si="0"/>
        <v>6</v>
      </c>
      <c r="K14" s="45">
        <f t="shared" si="1"/>
        <v>0</v>
      </c>
      <c r="L14" s="45">
        <f t="shared" si="2"/>
        <v>0</v>
      </c>
    </row>
    <row r="15" spans="1:12" x14ac:dyDescent="0.2">
      <c r="A15" s="39">
        <v>9</v>
      </c>
      <c r="B15" s="37" t="s">
        <v>66</v>
      </c>
      <c r="C15" s="40">
        <v>122</v>
      </c>
      <c r="D15" s="47">
        <v>34</v>
      </c>
      <c r="E15" s="47">
        <v>34</v>
      </c>
      <c r="F15" s="43">
        <v>24</v>
      </c>
      <c r="G15" s="162" t="s">
        <v>61</v>
      </c>
      <c r="H15" s="43">
        <v>30</v>
      </c>
      <c r="I15" s="43"/>
      <c r="J15" s="45">
        <f t="shared" si="0"/>
        <v>4</v>
      </c>
      <c r="K15" s="45">
        <f t="shared" si="1"/>
        <v>3</v>
      </c>
      <c r="L15" s="45">
        <f t="shared" si="2"/>
        <v>0</v>
      </c>
    </row>
    <row r="16" spans="1:12" x14ac:dyDescent="0.2">
      <c r="A16" s="39">
        <v>10</v>
      </c>
      <c r="B16" s="37" t="s">
        <v>67</v>
      </c>
      <c r="C16" s="40">
        <v>116</v>
      </c>
      <c r="D16" s="162" t="s">
        <v>61</v>
      </c>
      <c r="E16" s="47">
        <v>22</v>
      </c>
      <c r="F16" s="43">
        <v>20</v>
      </c>
      <c r="G16" s="43"/>
      <c r="H16" s="43">
        <v>34</v>
      </c>
      <c r="I16" s="44">
        <v>40</v>
      </c>
      <c r="J16" s="45">
        <f t="shared" si="0"/>
        <v>4</v>
      </c>
      <c r="K16" s="45">
        <f t="shared" si="1"/>
        <v>2</v>
      </c>
      <c r="L16" s="45">
        <f t="shared" si="2"/>
        <v>1</v>
      </c>
    </row>
    <row r="17" spans="1:12" x14ac:dyDescent="0.2">
      <c r="A17" s="39">
        <v>11</v>
      </c>
      <c r="B17" s="49" t="s">
        <v>68</v>
      </c>
      <c r="C17" s="40">
        <v>114</v>
      </c>
      <c r="D17" s="162" t="s">
        <v>61</v>
      </c>
      <c r="E17" s="47"/>
      <c r="F17" s="44">
        <v>40</v>
      </c>
      <c r="G17" s="44">
        <v>40</v>
      </c>
      <c r="H17" s="43"/>
      <c r="I17" s="43">
        <v>34</v>
      </c>
      <c r="J17" s="45">
        <f t="shared" si="0"/>
        <v>3</v>
      </c>
      <c r="K17" s="45">
        <f t="shared" si="1"/>
        <v>3</v>
      </c>
      <c r="L17" s="45">
        <f t="shared" si="2"/>
        <v>2</v>
      </c>
    </row>
    <row r="18" spans="1:12" x14ac:dyDescent="0.2">
      <c r="A18" s="39">
        <v>12</v>
      </c>
      <c r="B18" s="37" t="s">
        <v>69</v>
      </c>
      <c r="C18" s="40">
        <v>114</v>
      </c>
      <c r="D18" s="47">
        <v>20</v>
      </c>
      <c r="E18" s="47">
        <v>34</v>
      </c>
      <c r="F18" s="43">
        <v>20</v>
      </c>
      <c r="G18" s="162" t="s">
        <v>61</v>
      </c>
      <c r="H18" s="43">
        <v>18</v>
      </c>
      <c r="I18" s="43">
        <v>22</v>
      </c>
      <c r="J18" s="45">
        <f t="shared" si="0"/>
        <v>5</v>
      </c>
      <c r="K18" s="45">
        <f t="shared" si="1"/>
        <v>1</v>
      </c>
      <c r="L18" s="45">
        <f t="shared" si="2"/>
        <v>0</v>
      </c>
    </row>
    <row r="19" spans="1:12" x14ac:dyDescent="0.2">
      <c r="A19" s="39">
        <v>13</v>
      </c>
      <c r="B19" s="37" t="s">
        <v>70</v>
      </c>
      <c r="C19" s="40">
        <v>102</v>
      </c>
      <c r="D19" s="47">
        <v>30</v>
      </c>
      <c r="E19" s="47">
        <v>30</v>
      </c>
      <c r="F19" s="162" t="s">
        <v>61</v>
      </c>
      <c r="G19" s="43">
        <v>24</v>
      </c>
      <c r="H19" s="43"/>
      <c r="I19" s="43">
        <v>18</v>
      </c>
      <c r="J19" s="45">
        <f t="shared" si="0"/>
        <v>4</v>
      </c>
      <c r="K19" s="45">
        <f t="shared" si="1"/>
        <v>2</v>
      </c>
      <c r="L19" s="45">
        <f t="shared" si="2"/>
        <v>0</v>
      </c>
    </row>
    <row r="20" spans="1:12" x14ac:dyDescent="0.2">
      <c r="A20" s="39">
        <v>14</v>
      </c>
      <c r="B20" s="37" t="s">
        <v>71</v>
      </c>
      <c r="C20" s="40">
        <v>100</v>
      </c>
      <c r="D20" s="47">
        <v>22</v>
      </c>
      <c r="E20" s="162" t="s">
        <v>61</v>
      </c>
      <c r="F20" s="43">
        <v>26</v>
      </c>
      <c r="G20" s="43"/>
      <c r="H20" s="43">
        <v>30</v>
      </c>
      <c r="I20" s="43">
        <v>22</v>
      </c>
      <c r="J20" s="45">
        <f t="shared" si="0"/>
        <v>4</v>
      </c>
      <c r="K20" s="45">
        <f t="shared" si="1"/>
        <v>1</v>
      </c>
      <c r="L20" s="45">
        <f t="shared" si="2"/>
        <v>0</v>
      </c>
    </row>
    <row r="21" spans="1:12" x14ac:dyDescent="0.2">
      <c r="A21" s="39">
        <v>15</v>
      </c>
      <c r="B21" s="156" t="s">
        <v>72</v>
      </c>
      <c r="C21" s="40">
        <v>94</v>
      </c>
      <c r="D21" s="162" t="s">
        <v>61</v>
      </c>
      <c r="E21" s="47"/>
      <c r="F21" s="43">
        <v>34</v>
      </c>
      <c r="G21" s="43"/>
      <c r="H21" s="43">
        <v>34</v>
      </c>
      <c r="I21" s="43">
        <v>26</v>
      </c>
      <c r="J21" s="45">
        <f t="shared" si="0"/>
        <v>3</v>
      </c>
      <c r="K21" s="45">
        <f t="shared" si="1"/>
        <v>2</v>
      </c>
      <c r="L21" s="45">
        <f t="shared" si="2"/>
        <v>0</v>
      </c>
    </row>
    <row r="22" spans="1:12" x14ac:dyDescent="0.2">
      <c r="A22" s="39">
        <v>16</v>
      </c>
      <c r="B22" s="37" t="s">
        <v>73</v>
      </c>
      <c r="C22" s="40">
        <v>94</v>
      </c>
      <c r="D22" s="162" t="s">
        <v>61</v>
      </c>
      <c r="E22" s="47">
        <v>24</v>
      </c>
      <c r="F22" s="43">
        <v>30</v>
      </c>
      <c r="G22" s="43">
        <v>22</v>
      </c>
      <c r="H22" s="43"/>
      <c r="I22" s="43">
        <v>18</v>
      </c>
      <c r="J22" s="45">
        <f t="shared" si="0"/>
        <v>4</v>
      </c>
      <c r="K22" s="45">
        <f t="shared" si="1"/>
        <v>1</v>
      </c>
      <c r="L22" s="45">
        <f t="shared" si="2"/>
        <v>0</v>
      </c>
    </row>
    <row r="23" spans="1:12" x14ac:dyDescent="0.2">
      <c r="A23" s="39">
        <v>17</v>
      </c>
      <c r="B23" s="37" t="s">
        <v>74</v>
      </c>
      <c r="C23" s="40">
        <v>86</v>
      </c>
      <c r="D23" s="47">
        <v>20</v>
      </c>
      <c r="E23" s="47">
        <v>22</v>
      </c>
      <c r="F23" s="43">
        <v>20</v>
      </c>
      <c r="G23" s="162" t="s">
        <v>61</v>
      </c>
      <c r="H23" s="43"/>
      <c r="I23" s="43">
        <v>24</v>
      </c>
      <c r="J23" s="45">
        <f t="shared" si="0"/>
        <v>4</v>
      </c>
      <c r="K23" s="45">
        <f t="shared" si="1"/>
        <v>0</v>
      </c>
      <c r="L23" s="45">
        <f t="shared" si="2"/>
        <v>0</v>
      </c>
    </row>
    <row r="24" spans="1:12" x14ac:dyDescent="0.2">
      <c r="A24" s="39">
        <v>18</v>
      </c>
      <c r="B24" s="49" t="s">
        <v>75</v>
      </c>
      <c r="C24" s="40">
        <v>78</v>
      </c>
      <c r="D24" s="47">
        <v>22</v>
      </c>
      <c r="E24" s="162" t="s">
        <v>61</v>
      </c>
      <c r="F24" s="43">
        <v>26</v>
      </c>
      <c r="G24" s="43"/>
      <c r="H24" s="43"/>
      <c r="I24" s="43">
        <v>30</v>
      </c>
      <c r="J24" s="45">
        <f t="shared" si="0"/>
        <v>3</v>
      </c>
      <c r="K24" s="45">
        <f t="shared" si="1"/>
        <v>1</v>
      </c>
      <c r="L24" s="45">
        <f t="shared" si="2"/>
        <v>0</v>
      </c>
    </row>
    <row r="25" spans="1:12" x14ac:dyDescent="0.2">
      <c r="A25" s="39">
        <v>19</v>
      </c>
      <c r="B25" s="49" t="s">
        <v>76</v>
      </c>
      <c r="C25" s="40">
        <v>50</v>
      </c>
      <c r="D25" s="47">
        <v>30</v>
      </c>
      <c r="E25" s="162" t="s">
        <v>61</v>
      </c>
      <c r="F25" s="43"/>
      <c r="G25" s="43"/>
      <c r="H25" s="43">
        <v>20</v>
      </c>
      <c r="I25" s="43"/>
      <c r="J25" s="45">
        <f t="shared" si="0"/>
        <v>2</v>
      </c>
      <c r="K25" s="45">
        <f t="shared" si="1"/>
        <v>1</v>
      </c>
      <c r="L25" s="45">
        <f t="shared" si="2"/>
        <v>0</v>
      </c>
    </row>
    <row r="26" spans="1:12" x14ac:dyDescent="0.2">
      <c r="A26" s="39">
        <v>20</v>
      </c>
      <c r="B26" s="49" t="s">
        <v>77</v>
      </c>
      <c r="C26" s="40">
        <v>50</v>
      </c>
      <c r="D26" s="162" t="s">
        <v>61</v>
      </c>
      <c r="E26" s="47"/>
      <c r="F26" s="43">
        <v>24</v>
      </c>
      <c r="G26" s="43"/>
      <c r="H26" s="43"/>
      <c r="I26" s="43">
        <v>26</v>
      </c>
      <c r="J26" s="45">
        <f t="shared" si="0"/>
        <v>2</v>
      </c>
      <c r="K26" s="45">
        <f t="shared" si="1"/>
        <v>0</v>
      </c>
      <c r="L26" s="45">
        <f t="shared" si="2"/>
        <v>0</v>
      </c>
    </row>
    <row r="27" spans="1:12" x14ac:dyDescent="0.2">
      <c r="A27" s="39">
        <v>21</v>
      </c>
      <c r="B27" s="156" t="s">
        <v>78</v>
      </c>
      <c r="C27" s="40">
        <v>48</v>
      </c>
      <c r="D27" s="162" t="s">
        <v>61</v>
      </c>
      <c r="E27" s="47"/>
      <c r="F27" s="43">
        <v>26</v>
      </c>
      <c r="G27" s="43"/>
      <c r="H27" s="43"/>
      <c r="I27" s="43">
        <v>22</v>
      </c>
      <c r="J27" s="45">
        <f t="shared" si="0"/>
        <v>2</v>
      </c>
      <c r="K27" s="45">
        <f t="shared" si="1"/>
        <v>0</v>
      </c>
      <c r="L27" s="45">
        <f t="shared" si="2"/>
        <v>0</v>
      </c>
    </row>
    <row r="28" spans="1:12" x14ac:dyDescent="0.2">
      <c r="A28" s="39">
        <v>22</v>
      </c>
      <c r="B28" s="50" t="s">
        <v>79</v>
      </c>
      <c r="C28" s="51">
        <v>40</v>
      </c>
      <c r="D28" s="162" t="s">
        <v>61</v>
      </c>
      <c r="E28" s="47"/>
      <c r="F28" s="43"/>
      <c r="G28" s="43"/>
      <c r="H28" s="44">
        <v>40</v>
      </c>
      <c r="I28" s="43"/>
      <c r="J28" s="45">
        <f t="shared" si="0"/>
        <v>1</v>
      </c>
      <c r="K28" s="45">
        <f t="shared" si="1"/>
        <v>1</v>
      </c>
      <c r="L28" s="45">
        <f t="shared" si="2"/>
        <v>1</v>
      </c>
    </row>
    <row r="29" spans="1:12" x14ac:dyDescent="0.2">
      <c r="A29" s="39">
        <v>22</v>
      </c>
      <c r="B29" s="37" t="s">
        <v>80</v>
      </c>
      <c r="C29" s="40">
        <v>40</v>
      </c>
      <c r="D29" s="42">
        <v>40</v>
      </c>
      <c r="E29" s="162" t="s">
        <v>61</v>
      </c>
      <c r="F29" s="43"/>
      <c r="G29" s="43"/>
      <c r="H29" s="43"/>
      <c r="I29" s="43"/>
      <c r="J29" s="45">
        <f t="shared" si="0"/>
        <v>1</v>
      </c>
      <c r="K29" s="45">
        <f t="shared" si="1"/>
        <v>1</v>
      </c>
      <c r="L29" s="45">
        <f t="shared" si="2"/>
        <v>1</v>
      </c>
    </row>
    <row r="30" spans="1:12" x14ac:dyDescent="0.2">
      <c r="A30" s="39">
        <v>22</v>
      </c>
      <c r="B30" s="50" t="s">
        <v>81</v>
      </c>
      <c r="C30" s="51">
        <v>40</v>
      </c>
      <c r="D30" s="162" t="s">
        <v>61</v>
      </c>
      <c r="E30" s="47"/>
      <c r="F30" s="47"/>
      <c r="G30" s="47"/>
      <c r="H30" s="42">
        <v>40</v>
      </c>
      <c r="I30" s="47"/>
      <c r="J30" s="45">
        <f t="shared" si="0"/>
        <v>1</v>
      </c>
      <c r="K30" s="45">
        <f t="shared" si="1"/>
        <v>1</v>
      </c>
      <c r="L30" s="45">
        <f t="shared" si="2"/>
        <v>1</v>
      </c>
    </row>
    <row r="31" spans="1:12" x14ac:dyDescent="0.2">
      <c r="A31" s="39">
        <v>22</v>
      </c>
      <c r="B31" s="37" t="s">
        <v>82</v>
      </c>
      <c r="C31" s="40">
        <v>40</v>
      </c>
      <c r="D31" s="42">
        <v>40</v>
      </c>
      <c r="E31" s="162" t="s">
        <v>61</v>
      </c>
      <c r="F31" s="43"/>
      <c r="G31" s="43"/>
      <c r="H31" s="43"/>
      <c r="I31" s="43"/>
      <c r="J31" s="45">
        <f t="shared" si="0"/>
        <v>1</v>
      </c>
      <c r="K31" s="45">
        <f t="shared" si="1"/>
        <v>1</v>
      </c>
      <c r="L31" s="45">
        <f t="shared" si="2"/>
        <v>1</v>
      </c>
    </row>
    <row r="32" spans="1:12" x14ac:dyDescent="0.2">
      <c r="A32" s="39">
        <v>26</v>
      </c>
      <c r="B32" s="37" t="s">
        <v>83</v>
      </c>
      <c r="C32" s="40">
        <v>40</v>
      </c>
      <c r="D32" s="47">
        <v>18</v>
      </c>
      <c r="E32" s="162" t="s">
        <v>61</v>
      </c>
      <c r="F32" s="43"/>
      <c r="G32" s="43"/>
      <c r="H32" s="43">
        <v>22</v>
      </c>
      <c r="I32" s="43"/>
      <c r="J32" s="45">
        <f t="shared" si="0"/>
        <v>2</v>
      </c>
      <c r="K32" s="45">
        <f t="shared" si="1"/>
        <v>0</v>
      </c>
      <c r="L32" s="45">
        <f t="shared" si="2"/>
        <v>0</v>
      </c>
    </row>
    <row r="33" spans="1:12" x14ac:dyDescent="0.2">
      <c r="A33" s="39">
        <v>27</v>
      </c>
      <c r="B33" s="37" t="s">
        <v>84</v>
      </c>
      <c r="C33" s="40">
        <v>34</v>
      </c>
      <c r="D33" s="162" t="s">
        <v>61</v>
      </c>
      <c r="E33" s="47"/>
      <c r="F33" s="47"/>
      <c r="G33" s="47"/>
      <c r="H33" s="47">
        <v>34</v>
      </c>
      <c r="I33" s="47"/>
      <c r="J33" s="45">
        <f t="shared" si="0"/>
        <v>1</v>
      </c>
      <c r="K33" s="45">
        <f t="shared" si="1"/>
        <v>1</v>
      </c>
      <c r="L33" s="45">
        <f t="shared" si="2"/>
        <v>0</v>
      </c>
    </row>
    <row r="34" spans="1:12" x14ac:dyDescent="0.2">
      <c r="A34" s="39">
        <v>27</v>
      </c>
      <c r="B34" s="37" t="s">
        <v>85</v>
      </c>
      <c r="C34" s="40">
        <v>34</v>
      </c>
      <c r="D34" s="47">
        <v>34</v>
      </c>
      <c r="E34" s="162" t="s">
        <v>61</v>
      </c>
      <c r="F34" s="43"/>
      <c r="G34" s="43"/>
      <c r="H34" s="43"/>
      <c r="I34" s="43"/>
      <c r="J34" s="45">
        <f t="shared" si="0"/>
        <v>1</v>
      </c>
      <c r="K34" s="45">
        <f t="shared" si="1"/>
        <v>1</v>
      </c>
      <c r="L34" s="45">
        <f t="shared" si="2"/>
        <v>0</v>
      </c>
    </row>
    <row r="35" spans="1:12" x14ac:dyDescent="0.2">
      <c r="A35" s="39">
        <v>29</v>
      </c>
      <c r="B35" s="37" t="s">
        <v>86</v>
      </c>
      <c r="C35" s="40">
        <v>30</v>
      </c>
      <c r="D35" s="162" t="s">
        <v>61</v>
      </c>
      <c r="E35" s="47">
        <v>30</v>
      </c>
      <c r="F35" s="43"/>
      <c r="G35" s="43"/>
      <c r="H35" s="43"/>
      <c r="I35" s="43"/>
      <c r="J35" s="45">
        <f t="shared" si="0"/>
        <v>1</v>
      </c>
      <c r="K35" s="45">
        <f t="shared" si="1"/>
        <v>1</v>
      </c>
      <c r="L35" s="45">
        <f t="shared" si="2"/>
        <v>0</v>
      </c>
    </row>
    <row r="36" spans="1:12" x14ac:dyDescent="0.2">
      <c r="A36" s="39">
        <v>29</v>
      </c>
      <c r="B36" s="49" t="s">
        <v>87</v>
      </c>
      <c r="C36" s="40">
        <v>30</v>
      </c>
      <c r="D36" s="162" t="s">
        <v>61</v>
      </c>
      <c r="E36" s="47"/>
      <c r="F36" s="43">
        <v>30</v>
      </c>
      <c r="G36" s="43"/>
      <c r="H36" s="43"/>
      <c r="I36" s="43"/>
      <c r="J36" s="45">
        <f t="shared" si="0"/>
        <v>1</v>
      </c>
      <c r="K36" s="45">
        <f t="shared" si="1"/>
        <v>1</v>
      </c>
      <c r="L36" s="45">
        <f t="shared" si="2"/>
        <v>0</v>
      </c>
    </row>
    <row r="37" spans="1:12" x14ac:dyDescent="0.2">
      <c r="A37" s="39">
        <v>31</v>
      </c>
      <c r="B37" s="37" t="s">
        <v>88</v>
      </c>
      <c r="C37" s="40">
        <v>26</v>
      </c>
      <c r="D37" s="162" t="s">
        <v>61</v>
      </c>
      <c r="E37" s="47"/>
      <c r="F37" s="47"/>
      <c r="G37" s="47"/>
      <c r="H37" s="47">
        <v>26</v>
      </c>
      <c r="I37" s="47"/>
      <c r="J37" s="45">
        <f t="shared" si="0"/>
        <v>1</v>
      </c>
      <c r="K37" s="45">
        <f t="shared" si="1"/>
        <v>0</v>
      </c>
      <c r="L37" s="45">
        <f t="shared" si="2"/>
        <v>0</v>
      </c>
    </row>
    <row r="38" spans="1:12" x14ac:dyDescent="0.2">
      <c r="A38" s="39">
        <v>31</v>
      </c>
      <c r="B38" s="50" t="s">
        <v>89</v>
      </c>
      <c r="C38" s="51">
        <v>26</v>
      </c>
      <c r="D38" s="162" t="s">
        <v>61</v>
      </c>
      <c r="E38" s="47"/>
      <c r="F38" s="43"/>
      <c r="G38" s="43"/>
      <c r="H38" s="43">
        <v>26</v>
      </c>
      <c r="I38" s="43"/>
      <c r="J38" s="45">
        <f t="shared" si="0"/>
        <v>1</v>
      </c>
      <c r="K38" s="45">
        <f t="shared" si="1"/>
        <v>0</v>
      </c>
      <c r="L38" s="45">
        <f t="shared" si="2"/>
        <v>0</v>
      </c>
    </row>
    <row r="39" spans="1:12" x14ac:dyDescent="0.2">
      <c r="A39" s="39">
        <v>31</v>
      </c>
      <c r="B39" s="37" t="s">
        <v>90</v>
      </c>
      <c r="C39" s="40">
        <v>26</v>
      </c>
      <c r="D39" s="162" t="s">
        <v>61</v>
      </c>
      <c r="E39" s="47"/>
      <c r="F39" s="43"/>
      <c r="G39" s="43">
        <v>26</v>
      </c>
      <c r="H39" s="43"/>
      <c r="I39" s="43"/>
      <c r="J39" s="45">
        <f t="shared" si="0"/>
        <v>1</v>
      </c>
      <c r="K39" s="45">
        <f t="shared" si="1"/>
        <v>0</v>
      </c>
      <c r="L39" s="45">
        <f t="shared" si="2"/>
        <v>0</v>
      </c>
    </row>
    <row r="40" spans="1:12" x14ac:dyDescent="0.2">
      <c r="A40" s="39">
        <v>34</v>
      </c>
      <c r="B40" s="157" t="s">
        <v>91</v>
      </c>
      <c r="C40" s="51">
        <v>24</v>
      </c>
      <c r="D40" s="162" t="s">
        <v>61</v>
      </c>
      <c r="E40" s="47"/>
      <c r="F40" s="43"/>
      <c r="G40" s="43"/>
      <c r="H40" s="43">
        <v>24</v>
      </c>
      <c r="I40" s="43"/>
      <c r="J40" s="45">
        <f t="shared" si="0"/>
        <v>1</v>
      </c>
      <c r="K40" s="45">
        <f t="shared" si="1"/>
        <v>0</v>
      </c>
      <c r="L40" s="45">
        <f t="shared" si="2"/>
        <v>0</v>
      </c>
    </row>
    <row r="41" spans="1:12" x14ac:dyDescent="0.2">
      <c r="A41" s="39">
        <v>34</v>
      </c>
      <c r="B41" s="37" t="s">
        <v>92</v>
      </c>
      <c r="C41" s="40">
        <v>24</v>
      </c>
      <c r="D41" s="162" t="s">
        <v>61</v>
      </c>
      <c r="E41" s="47"/>
      <c r="F41" s="43"/>
      <c r="G41" s="43">
        <v>24</v>
      </c>
      <c r="H41" s="43"/>
      <c r="I41" s="43"/>
      <c r="J41" s="45">
        <f t="shared" si="0"/>
        <v>1</v>
      </c>
      <c r="K41" s="45">
        <f t="shared" si="1"/>
        <v>0</v>
      </c>
      <c r="L41" s="45">
        <f t="shared" si="2"/>
        <v>0</v>
      </c>
    </row>
    <row r="42" spans="1:12" x14ac:dyDescent="0.2">
      <c r="A42" s="39">
        <v>34</v>
      </c>
      <c r="B42" s="158" t="s">
        <v>93</v>
      </c>
      <c r="C42" s="40">
        <v>24</v>
      </c>
      <c r="D42" s="162" t="s">
        <v>61</v>
      </c>
      <c r="E42" s="47"/>
      <c r="F42" s="47"/>
      <c r="G42" s="47"/>
      <c r="H42" s="47"/>
      <c r="I42" s="47">
        <v>24</v>
      </c>
      <c r="J42" s="45">
        <f t="shared" si="0"/>
        <v>1</v>
      </c>
      <c r="K42" s="45">
        <f t="shared" si="1"/>
        <v>0</v>
      </c>
      <c r="L42" s="45">
        <f t="shared" si="2"/>
        <v>0</v>
      </c>
    </row>
    <row r="43" spans="1:12" x14ac:dyDescent="0.2">
      <c r="A43" s="39">
        <v>37</v>
      </c>
      <c r="B43" s="157" t="s">
        <v>94</v>
      </c>
      <c r="C43" s="51">
        <v>18</v>
      </c>
      <c r="D43" s="162" t="s">
        <v>61</v>
      </c>
      <c r="E43" s="47"/>
      <c r="F43" s="47"/>
      <c r="G43" s="47"/>
      <c r="H43" s="47">
        <v>18</v>
      </c>
      <c r="I43" s="47"/>
      <c r="J43" s="45">
        <f t="shared" si="0"/>
        <v>1</v>
      </c>
      <c r="K43" s="45">
        <f t="shared" si="1"/>
        <v>0</v>
      </c>
      <c r="L43" s="45">
        <f t="shared" si="2"/>
        <v>0</v>
      </c>
    </row>
    <row r="44" spans="1:12" x14ac:dyDescent="0.2">
      <c r="A44" s="52">
        <f>COUNT(A7:A43)</f>
        <v>37</v>
      </c>
      <c r="B44" s="53" t="s">
        <v>95</v>
      </c>
      <c r="C44" s="54"/>
      <c r="D44" s="55">
        <f t="shared" ref="D44:I44" si="3">COUNTIF(D7:D43,"&gt;=0")</f>
        <v>19</v>
      </c>
      <c r="E44" s="55">
        <f t="shared" si="3"/>
        <v>15</v>
      </c>
      <c r="F44" s="55">
        <f t="shared" si="3"/>
        <v>20</v>
      </c>
      <c r="G44" s="55">
        <f t="shared" si="3"/>
        <v>13</v>
      </c>
      <c r="H44" s="55">
        <f t="shared" si="3"/>
        <v>22</v>
      </c>
      <c r="I44" s="55">
        <f t="shared" si="3"/>
        <v>19</v>
      </c>
      <c r="J44" s="56"/>
      <c r="K44" s="57">
        <f>SUM(K7:K43)</f>
        <v>46</v>
      </c>
      <c r="L44" s="57">
        <f>SUM(L7:L43)</f>
        <v>14</v>
      </c>
    </row>
    <row r="45" spans="1:12" x14ac:dyDescent="0.2">
      <c r="A45" s="58"/>
      <c r="B45" s="53" t="s">
        <v>96</v>
      </c>
      <c r="C45" s="54"/>
      <c r="D45" s="59">
        <v>8</v>
      </c>
      <c r="E45" s="59">
        <v>6</v>
      </c>
      <c r="F45" s="59">
        <v>8</v>
      </c>
      <c r="G45" s="59">
        <v>6</v>
      </c>
      <c r="H45" s="59">
        <v>8</v>
      </c>
      <c r="I45" s="59">
        <v>8</v>
      </c>
      <c r="J45" s="56"/>
      <c r="K45" s="56"/>
      <c r="L45" s="56"/>
    </row>
    <row r="47" spans="1:12" x14ac:dyDescent="0.2">
      <c r="A47" s="60" t="s">
        <v>97</v>
      </c>
    </row>
  </sheetData>
  <mergeCells count="3">
    <mergeCell ref="J1:J6"/>
    <mergeCell ref="K1:K6"/>
    <mergeCell ref="L1:L6"/>
  </mergeCells>
  <conditionalFormatting sqref="D44:I44">
    <cfRule type="top10" dxfId="26" priority="4" stopIfTrue="1" rank="1"/>
  </conditionalFormatting>
  <conditionalFormatting sqref="K7:K43">
    <cfRule type="top10" dxfId="25" priority="1" stopIfTrue="1" rank="1"/>
  </conditionalFormatting>
  <conditionalFormatting sqref="L7:L43">
    <cfRule type="top10" dxfId="24" priority="2" stopIfTrue="1" rank="1"/>
  </conditionalFormatting>
  <conditionalFormatting sqref="J7:J43">
    <cfRule type="top10" dxfId="23" priority="3" stopIfTrue="1" rank="1"/>
  </conditionalFormatting>
  <pageMargins left="0.78740157480314965" right="0.39370078740157483" top="0.78740157480314965" bottom="0.39370078740157483" header="0.59055118110236227" footer="0"/>
  <pageSetup paperSize="9" fitToHeight="0" orientation="portrait" r:id="rId1"/>
  <headerFooter>
    <oddHeader>&amp;R&amp;"Arial,Regular"&amp;9Page &amp;P of &amp;N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J59"/>
  <sheetViews>
    <sheetView showGridLines="0" showRowColHeaders="0" zoomScaleNormal="100" workbookViewId="0">
      <pane ySplit="2" topLeftCell="A3" activePane="bottomLeft" state="frozen"/>
      <selection activeCell="I1" sqref="I1"/>
      <selection pane="bottomLeft" activeCell="I1" sqref="I1"/>
    </sheetView>
  </sheetViews>
  <sheetFormatPr defaultRowHeight="12.75" x14ac:dyDescent="0.2"/>
  <cols>
    <col min="1" max="1" width="3.42578125" style="34" customWidth="1"/>
    <col min="2" max="2" width="39" style="34" bestFit="1" customWidth="1"/>
    <col min="3" max="8" width="6.7109375" style="34" customWidth="1"/>
    <col min="9" max="9" width="4" style="34" customWidth="1"/>
    <col min="10" max="10" width="3.28515625" style="34" customWidth="1"/>
    <col min="11" max="14" width="4.7109375" style="34" customWidth="1"/>
    <col min="15" max="16384" width="9.140625" style="34"/>
  </cols>
  <sheetData>
    <row r="1" spans="1:10" x14ac:dyDescent="0.2">
      <c r="A1" s="33" t="str">
        <f>UPPER((Kalend!D5)&amp;" - "&amp;(Kalend!C5)&amp;" - "&amp;(Kalend!E5))</f>
        <v>L1 - LOOSIVÕISTLUS - 1. ETAPP - LOOSI</v>
      </c>
      <c r="E1" s="61" t="str">
        <f>HYPERLINK("#Kalend!I1","Kalender")</f>
        <v>Kalender</v>
      </c>
      <c r="F1" s="62"/>
      <c r="G1" s="61" t="str">
        <f>HYPERLINK("#Loosireiting!G1","Reiting")</f>
        <v>Reiting</v>
      </c>
    </row>
    <row r="2" spans="1:10" x14ac:dyDescent="0.2">
      <c r="A2" s="62" t="str">
        <f>"Toimumisaeg: "&amp;(Kalend!A5)&amp;" kell "&amp;(Kalend!B5)</f>
        <v>Toimumisaeg: P, 04.11.2012 kell 11:00</v>
      </c>
    </row>
    <row r="3" spans="1:10" x14ac:dyDescent="0.2">
      <c r="A3" s="62" t="str">
        <f>"Toimumiskoht: "&amp;(Kalend!F5)</f>
        <v>Toimumiskoht: K-Järve petangihall</v>
      </c>
    </row>
    <row r="4" spans="1:10" x14ac:dyDescent="0.2">
      <c r="A4" s="62" t="str">
        <f>"Korraldaja: "&amp;(Kalend!G5)</f>
        <v>Korraldaja: K-Järve SHK</v>
      </c>
    </row>
    <row r="6" spans="1:10" x14ac:dyDescent="0.2">
      <c r="A6" s="39" t="s">
        <v>98</v>
      </c>
      <c r="B6" s="39"/>
      <c r="C6" s="40">
        <v>1</v>
      </c>
      <c r="D6" s="40">
        <v>2</v>
      </c>
      <c r="E6" s="40">
        <v>3</v>
      </c>
      <c r="F6" s="40">
        <v>4</v>
      </c>
      <c r="G6" s="40" t="s">
        <v>99</v>
      </c>
      <c r="H6" s="40" t="s">
        <v>55</v>
      </c>
    </row>
    <row r="7" spans="1:10" x14ac:dyDescent="0.2">
      <c r="A7" s="39">
        <v>1</v>
      </c>
      <c r="B7" s="37" t="s">
        <v>100</v>
      </c>
      <c r="C7" s="63"/>
      <c r="D7" s="38">
        <v>13</v>
      </c>
      <c r="E7" s="38">
        <v>13</v>
      </c>
      <c r="F7" s="38">
        <v>13</v>
      </c>
      <c r="G7" s="64" t="s">
        <v>101</v>
      </c>
      <c r="H7" s="38" t="s">
        <v>102</v>
      </c>
      <c r="I7" s="65"/>
    </row>
    <row r="8" spans="1:10" x14ac:dyDescent="0.2">
      <c r="A8" s="39">
        <v>2</v>
      </c>
      <c r="B8" s="37" t="s">
        <v>103</v>
      </c>
      <c r="C8" s="38">
        <v>5</v>
      </c>
      <c r="D8" s="63"/>
      <c r="E8" s="38">
        <v>13</v>
      </c>
      <c r="F8" s="38">
        <v>9</v>
      </c>
      <c r="G8" s="64" t="s">
        <v>104</v>
      </c>
      <c r="H8" s="38" t="s">
        <v>105</v>
      </c>
      <c r="I8" s="65"/>
    </row>
    <row r="9" spans="1:10" x14ac:dyDescent="0.2">
      <c r="A9" s="39">
        <v>3</v>
      </c>
      <c r="B9" s="37" t="s">
        <v>106</v>
      </c>
      <c r="C9" s="38">
        <v>12</v>
      </c>
      <c r="D9" s="38">
        <v>5</v>
      </c>
      <c r="E9" s="63"/>
      <c r="F9" s="38">
        <v>7</v>
      </c>
      <c r="G9" s="64" t="s">
        <v>107</v>
      </c>
      <c r="H9" s="38" t="s">
        <v>108</v>
      </c>
      <c r="I9" s="65"/>
    </row>
    <row r="10" spans="1:10" x14ac:dyDescent="0.2">
      <c r="A10" s="39">
        <v>4</v>
      </c>
      <c r="B10" s="37" t="s">
        <v>109</v>
      </c>
      <c r="C10" s="38">
        <v>12</v>
      </c>
      <c r="D10" s="38">
        <v>13</v>
      </c>
      <c r="E10" s="38">
        <v>13</v>
      </c>
      <c r="F10" s="63"/>
      <c r="G10" s="64" t="s">
        <v>110</v>
      </c>
      <c r="H10" s="38" t="s">
        <v>111</v>
      </c>
      <c r="I10" s="65"/>
    </row>
    <row r="11" spans="1:10" x14ac:dyDescent="0.2">
      <c r="A11" s="66"/>
      <c r="C11" s="67"/>
      <c r="D11" s="67"/>
      <c r="E11" s="67"/>
      <c r="F11" s="67"/>
      <c r="G11" s="68"/>
      <c r="H11" s="67"/>
      <c r="I11" s="69"/>
    </row>
    <row r="12" spans="1:10" x14ac:dyDescent="0.2">
      <c r="A12" s="39" t="s">
        <v>112</v>
      </c>
      <c r="B12" s="39"/>
      <c r="C12" s="40">
        <v>1</v>
      </c>
      <c r="D12" s="40">
        <v>2</v>
      </c>
      <c r="E12" s="40">
        <v>3</v>
      </c>
      <c r="F12" s="40">
        <v>4</v>
      </c>
      <c r="G12" s="40" t="s">
        <v>99</v>
      </c>
      <c r="H12" s="40" t="s">
        <v>55</v>
      </c>
      <c r="I12" s="69"/>
    </row>
    <row r="13" spans="1:10" x14ac:dyDescent="0.2">
      <c r="A13" s="39">
        <v>1</v>
      </c>
      <c r="B13" s="37" t="s">
        <v>113</v>
      </c>
      <c r="C13" s="63"/>
      <c r="D13" s="182">
        <v>12</v>
      </c>
      <c r="E13" s="182">
        <v>13</v>
      </c>
      <c r="F13" s="38">
        <v>13</v>
      </c>
      <c r="G13" s="181" t="s">
        <v>110</v>
      </c>
      <c r="H13" s="38" t="s">
        <v>102</v>
      </c>
      <c r="I13" s="185">
        <v>4</v>
      </c>
      <c r="J13" s="186" t="s">
        <v>272</v>
      </c>
    </row>
    <row r="14" spans="1:10" x14ac:dyDescent="0.2">
      <c r="A14" s="39">
        <v>2</v>
      </c>
      <c r="B14" s="37" t="s">
        <v>114</v>
      </c>
      <c r="C14" s="182">
        <v>13</v>
      </c>
      <c r="D14" s="63"/>
      <c r="E14" s="182">
        <v>4</v>
      </c>
      <c r="F14" s="38">
        <v>13</v>
      </c>
      <c r="G14" s="181" t="s">
        <v>110</v>
      </c>
      <c r="H14" s="38" t="s">
        <v>105</v>
      </c>
      <c r="I14" s="185">
        <v>-8</v>
      </c>
      <c r="J14" s="67"/>
    </row>
    <row r="15" spans="1:10" x14ac:dyDescent="0.2">
      <c r="A15" s="39">
        <v>3</v>
      </c>
      <c r="B15" s="37" t="s">
        <v>115</v>
      </c>
      <c r="C15" s="182">
        <v>8</v>
      </c>
      <c r="D15" s="183">
        <v>13</v>
      </c>
      <c r="E15" s="63"/>
      <c r="F15" s="38">
        <v>13</v>
      </c>
      <c r="G15" s="181" t="s">
        <v>110</v>
      </c>
      <c r="H15" s="70" t="s">
        <v>111</v>
      </c>
      <c r="I15" s="185">
        <v>4</v>
      </c>
      <c r="J15" s="186" t="s">
        <v>273</v>
      </c>
    </row>
    <row r="16" spans="1:10" x14ac:dyDescent="0.2">
      <c r="A16" s="39">
        <v>4</v>
      </c>
      <c r="B16" s="37" t="s">
        <v>116</v>
      </c>
      <c r="C16" s="38">
        <v>3</v>
      </c>
      <c r="D16" s="38">
        <v>3</v>
      </c>
      <c r="E16" s="38">
        <v>7</v>
      </c>
      <c r="F16" s="63"/>
      <c r="G16" s="64" t="s">
        <v>107</v>
      </c>
      <c r="H16" s="38" t="s">
        <v>108</v>
      </c>
      <c r="I16" s="184"/>
    </row>
    <row r="17" spans="1:9" x14ac:dyDescent="0.2">
      <c r="A17" s="71"/>
      <c r="B17" s="69"/>
      <c r="C17" s="72"/>
      <c r="D17" s="73"/>
      <c r="E17" s="72"/>
      <c r="F17" s="74"/>
      <c r="G17" s="65"/>
      <c r="H17" s="72"/>
      <c r="I17" s="65"/>
    </row>
    <row r="18" spans="1:9" x14ac:dyDescent="0.2">
      <c r="A18" s="71"/>
      <c r="B18" s="75" t="s">
        <v>117</v>
      </c>
      <c r="C18" s="65" t="s">
        <v>118</v>
      </c>
      <c r="D18" s="65" t="s">
        <v>119</v>
      </c>
      <c r="F18" s="74"/>
      <c r="G18" s="65"/>
      <c r="H18" s="72"/>
      <c r="I18" s="65"/>
    </row>
    <row r="19" spans="1:9" x14ac:dyDescent="0.2">
      <c r="A19" s="71"/>
      <c r="B19" s="75" t="s">
        <v>120</v>
      </c>
      <c r="C19" s="65" t="s">
        <v>121</v>
      </c>
      <c r="D19" s="65" t="s">
        <v>122</v>
      </c>
      <c r="F19" s="74"/>
      <c r="G19" s="65"/>
      <c r="H19" s="72"/>
      <c r="I19" s="65"/>
    </row>
    <row r="20" spans="1:9" x14ac:dyDescent="0.2">
      <c r="A20" s="71"/>
      <c r="B20" s="75" t="s">
        <v>123</v>
      </c>
      <c r="C20" s="65" t="s">
        <v>104</v>
      </c>
      <c r="D20" s="65" t="s">
        <v>124</v>
      </c>
      <c r="F20" s="74"/>
      <c r="G20" s="65"/>
      <c r="H20" s="72"/>
      <c r="I20" s="65"/>
    </row>
    <row r="21" spans="1:9" x14ac:dyDescent="0.2">
      <c r="A21" s="71"/>
      <c r="B21" s="69"/>
      <c r="C21" s="72"/>
      <c r="D21" s="65"/>
      <c r="E21" s="65"/>
      <c r="F21" s="74"/>
      <c r="G21" s="65"/>
      <c r="H21" s="72"/>
      <c r="I21" s="65"/>
    </row>
    <row r="22" spans="1:9" x14ac:dyDescent="0.2">
      <c r="A22" s="76" t="s">
        <v>125</v>
      </c>
      <c r="B22" s="34" t="s">
        <v>100</v>
      </c>
      <c r="C22" s="77">
        <v>13</v>
      </c>
    </row>
    <row r="23" spans="1:9" x14ac:dyDescent="0.2">
      <c r="A23" s="78"/>
      <c r="B23" s="79"/>
      <c r="C23" s="34" t="s">
        <v>100</v>
      </c>
      <c r="F23" s="77">
        <v>13</v>
      </c>
    </row>
    <row r="24" spans="1:9" x14ac:dyDescent="0.2">
      <c r="A24" s="78" t="s">
        <v>126</v>
      </c>
      <c r="B24" s="80" t="s">
        <v>115</v>
      </c>
      <c r="C24" s="81">
        <v>3</v>
      </c>
      <c r="D24" s="82"/>
      <c r="E24" s="79"/>
    </row>
    <row r="25" spans="1:9" ht="13.5" thickBot="1" x14ac:dyDescent="0.25">
      <c r="A25" s="78"/>
      <c r="C25" s="69"/>
      <c r="D25" s="69"/>
      <c r="E25" s="83"/>
      <c r="G25" s="34" t="s">
        <v>100</v>
      </c>
    </row>
    <row r="26" spans="1:9" x14ac:dyDescent="0.2">
      <c r="A26" s="78" t="s">
        <v>127</v>
      </c>
      <c r="B26" s="34" t="s">
        <v>113</v>
      </c>
      <c r="C26" s="84">
        <v>13</v>
      </c>
      <c r="D26" s="69"/>
      <c r="E26" s="83"/>
      <c r="F26" s="85"/>
      <c r="G26" s="86" t="s">
        <v>265</v>
      </c>
      <c r="H26" s="85"/>
    </row>
    <row r="27" spans="1:9" x14ac:dyDescent="0.2">
      <c r="A27" s="78"/>
      <c r="B27" s="79"/>
      <c r="C27" s="87" t="s">
        <v>109</v>
      </c>
      <c r="D27" s="87"/>
      <c r="E27" s="80"/>
      <c r="F27" s="84">
        <v>7</v>
      </c>
      <c r="G27" s="69"/>
      <c r="H27" s="69"/>
    </row>
    <row r="28" spans="1:9" ht="13.5" thickBot="1" x14ac:dyDescent="0.25">
      <c r="A28" s="78" t="s">
        <v>128</v>
      </c>
      <c r="B28" s="80" t="s">
        <v>109</v>
      </c>
      <c r="C28" s="77" t="s">
        <v>129</v>
      </c>
      <c r="F28" s="69"/>
      <c r="G28" s="88" t="s">
        <v>109</v>
      </c>
      <c r="H28" s="88"/>
    </row>
    <row r="29" spans="1:9" x14ac:dyDescent="0.2">
      <c r="F29" s="69"/>
      <c r="G29" s="71" t="s">
        <v>267</v>
      </c>
    </row>
    <row r="30" spans="1:9" x14ac:dyDescent="0.2">
      <c r="C30" s="34" t="s">
        <v>113</v>
      </c>
      <c r="F30" s="84">
        <v>13</v>
      </c>
      <c r="G30" s="69"/>
    </row>
    <row r="31" spans="1:9" ht="13.5" thickBot="1" x14ac:dyDescent="0.25">
      <c r="C31" s="82"/>
      <c r="D31" s="82"/>
      <c r="E31" s="79"/>
      <c r="F31" s="88"/>
      <c r="G31" s="69" t="s">
        <v>113</v>
      </c>
    </row>
    <row r="32" spans="1:9" x14ac:dyDescent="0.2">
      <c r="C32" s="87" t="s">
        <v>115</v>
      </c>
      <c r="D32" s="87"/>
      <c r="E32" s="80"/>
      <c r="F32" s="77">
        <v>7</v>
      </c>
      <c r="G32" s="86" t="s">
        <v>266</v>
      </c>
      <c r="H32" s="85"/>
    </row>
    <row r="33" spans="1:9" x14ac:dyDescent="0.2">
      <c r="G33" s="69"/>
      <c r="H33" s="69"/>
    </row>
    <row r="34" spans="1:9" ht="13.5" thickBot="1" x14ac:dyDescent="0.25">
      <c r="C34" s="69"/>
      <c r="D34" s="69"/>
      <c r="G34" s="88" t="s">
        <v>115</v>
      </c>
      <c r="H34" s="88"/>
    </row>
    <row r="35" spans="1:9" x14ac:dyDescent="0.2">
      <c r="C35" s="69"/>
      <c r="D35" s="69"/>
      <c r="G35" s="66" t="s">
        <v>130</v>
      </c>
    </row>
    <row r="36" spans="1:9" x14ac:dyDescent="0.2">
      <c r="A36" s="71"/>
      <c r="B36" s="69"/>
      <c r="C36" s="72"/>
      <c r="D36" s="65"/>
      <c r="E36" s="65"/>
      <c r="F36" s="74"/>
      <c r="G36" s="65"/>
      <c r="H36" s="72"/>
      <c r="I36" s="65"/>
    </row>
    <row r="37" spans="1:9" x14ac:dyDescent="0.2">
      <c r="A37" s="76" t="s">
        <v>131</v>
      </c>
      <c r="B37" s="34" t="s">
        <v>103</v>
      </c>
      <c r="C37" s="77">
        <v>9</v>
      </c>
    </row>
    <row r="38" spans="1:9" x14ac:dyDescent="0.2">
      <c r="A38" s="78"/>
      <c r="B38" s="79"/>
      <c r="C38" s="34" t="s">
        <v>116</v>
      </c>
      <c r="F38" s="77">
        <v>10</v>
      </c>
    </row>
    <row r="39" spans="1:9" x14ac:dyDescent="0.2">
      <c r="A39" s="78" t="s">
        <v>132</v>
      </c>
      <c r="B39" s="80" t="s">
        <v>116</v>
      </c>
      <c r="C39" s="81">
        <v>13</v>
      </c>
      <c r="D39" s="82"/>
      <c r="E39" s="79"/>
    </row>
    <row r="40" spans="1:9" ht="13.5" thickBot="1" x14ac:dyDescent="0.25">
      <c r="A40" s="78"/>
      <c r="C40" s="69"/>
      <c r="D40" s="69"/>
      <c r="E40" s="83"/>
      <c r="G40" s="34" t="s">
        <v>114</v>
      </c>
    </row>
    <row r="41" spans="1:9" x14ac:dyDescent="0.2">
      <c r="A41" s="78" t="s">
        <v>133</v>
      </c>
      <c r="B41" s="34" t="s">
        <v>106</v>
      </c>
      <c r="C41" s="84" t="s">
        <v>129</v>
      </c>
      <c r="D41" s="69"/>
      <c r="E41" s="83"/>
      <c r="F41" s="89"/>
      <c r="G41" s="86" t="s">
        <v>134</v>
      </c>
      <c r="H41" s="85"/>
    </row>
    <row r="42" spans="1:9" x14ac:dyDescent="0.2">
      <c r="A42" s="78"/>
      <c r="B42" s="79"/>
      <c r="C42" s="87" t="s">
        <v>114</v>
      </c>
      <c r="D42" s="87"/>
      <c r="E42" s="80"/>
      <c r="F42" s="84">
        <v>13</v>
      </c>
    </row>
    <row r="43" spans="1:9" ht="13.5" thickBot="1" x14ac:dyDescent="0.25">
      <c r="A43" s="78" t="s">
        <v>135</v>
      </c>
      <c r="B43" s="80" t="s">
        <v>114</v>
      </c>
      <c r="C43" s="77">
        <v>13</v>
      </c>
      <c r="F43" s="69"/>
      <c r="G43" s="69" t="s">
        <v>116</v>
      </c>
      <c r="H43" s="69"/>
    </row>
    <row r="44" spans="1:9" x14ac:dyDescent="0.2">
      <c r="F44" s="69"/>
      <c r="G44" s="86" t="s">
        <v>136</v>
      </c>
      <c r="H44" s="85"/>
    </row>
    <row r="45" spans="1:9" x14ac:dyDescent="0.2">
      <c r="C45" s="34" t="s">
        <v>103</v>
      </c>
      <c r="F45" s="84">
        <v>13</v>
      </c>
      <c r="G45" s="69"/>
      <c r="H45" s="69"/>
    </row>
    <row r="46" spans="1:9" ht="13.5" thickBot="1" x14ac:dyDescent="0.25">
      <c r="C46" s="82"/>
      <c r="D46" s="82"/>
      <c r="E46" s="79"/>
      <c r="F46" s="88"/>
      <c r="G46" s="88" t="s">
        <v>103</v>
      </c>
      <c r="H46" s="88"/>
    </row>
    <row r="47" spans="1:9" x14ac:dyDescent="0.2">
      <c r="C47" s="87" t="s">
        <v>106</v>
      </c>
      <c r="D47" s="87"/>
      <c r="E47" s="80"/>
      <c r="F47" s="77" t="s">
        <v>129</v>
      </c>
      <c r="G47" s="71" t="s">
        <v>137</v>
      </c>
      <c r="H47" s="69"/>
    </row>
    <row r="48" spans="1:9" x14ac:dyDescent="0.2">
      <c r="G48" s="69"/>
      <c r="H48" s="69"/>
    </row>
    <row r="49" spans="1:8" ht="13.5" thickBot="1" x14ac:dyDescent="0.25">
      <c r="D49" s="69"/>
      <c r="E49" s="69"/>
      <c r="G49" s="88" t="s">
        <v>106</v>
      </c>
      <c r="H49" s="88"/>
    </row>
    <row r="50" spans="1:8" x14ac:dyDescent="0.2">
      <c r="D50" s="69"/>
      <c r="E50" s="69"/>
      <c r="G50" s="66" t="s">
        <v>138</v>
      </c>
    </row>
    <row r="52" spans="1:8" x14ac:dyDescent="0.2">
      <c r="A52" s="39">
        <v>1</v>
      </c>
      <c r="B52" s="39" t="s">
        <v>100</v>
      </c>
    </row>
    <row r="53" spans="1:8" x14ac:dyDescent="0.2">
      <c r="A53" s="39">
        <v>2</v>
      </c>
      <c r="B53" s="37" t="s">
        <v>109</v>
      </c>
    </row>
    <row r="54" spans="1:8" x14ac:dyDescent="0.2">
      <c r="A54" s="39">
        <v>3</v>
      </c>
      <c r="B54" s="37" t="s">
        <v>113</v>
      </c>
    </row>
    <row r="55" spans="1:8" x14ac:dyDescent="0.2">
      <c r="A55" s="39">
        <v>4</v>
      </c>
      <c r="B55" s="37" t="s">
        <v>115</v>
      </c>
    </row>
    <row r="56" spans="1:8" x14ac:dyDescent="0.2">
      <c r="A56" s="39">
        <v>5</v>
      </c>
      <c r="B56" s="37" t="s">
        <v>114</v>
      </c>
    </row>
    <row r="57" spans="1:8" x14ac:dyDescent="0.2">
      <c r="A57" s="39">
        <v>6</v>
      </c>
      <c r="B57" s="37" t="s">
        <v>116</v>
      </c>
    </row>
    <row r="58" spans="1:8" x14ac:dyDescent="0.2">
      <c r="A58" s="39">
        <v>7</v>
      </c>
      <c r="B58" s="37" t="s">
        <v>103</v>
      </c>
    </row>
    <row r="59" spans="1:8" x14ac:dyDescent="0.2">
      <c r="A59" s="39">
        <v>8</v>
      </c>
      <c r="B59" s="37" t="s">
        <v>106</v>
      </c>
    </row>
  </sheetData>
  <conditionalFormatting sqref="C7:F47">
    <cfRule type="cellIs" dxfId="22" priority="1" operator="equal">
      <formula>13</formula>
    </cfRule>
  </conditionalFormatting>
  <pageMargins left="0.78740157480314965" right="0.39370078740157483" top="0.78740157480314965" bottom="0.39370078740157483" header="0.59055118110236227" footer="0"/>
  <pageSetup paperSize="9" fitToHeight="0" orientation="landscape" r:id="rId1"/>
  <headerFooter>
    <oddHeader>&amp;R&amp;"Arial,Regular"&amp;9Page &amp;P of &amp;N</oddHeader>
  </headerFooter>
  <rowBreaks count="1" manualBreakCount="1">
    <brk id="3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E11"/>
  <sheetViews>
    <sheetView showGridLines="0" showRowColHeaders="0" workbookViewId="0">
      <pane ySplit="2" topLeftCell="A3" activePane="bottomLeft" state="frozen"/>
      <selection activeCell="I1" sqref="I1"/>
      <selection pane="bottomLeft" activeCell="G1" sqref="G1"/>
    </sheetView>
  </sheetViews>
  <sheetFormatPr defaultRowHeight="12.75" x14ac:dyDescent="0.2"/>
  <cols>
    <col min="1" max="1" width="3.42578125" style="34" customWidth="1"/>
    <col min="2" max="2" width="47.5703125" style="34" bestFit="1" customWidth="1"/>
    <col min="3" max="16384" width="9.140625" style="34"/>
  </cols>
  <sheetData>
    <row r="1" spans="1:5" x14ac:dyDescent="0.2">
      <c r="A1" s="33" t="str">
        <f>UPPER((Kalend!D8)&amp;" - "&amp;(Kalend!C8)&amp;" - "&amp;(Kalend!E8))</f>
        <v>L2 - LOOSIVÕISTLUS - 2. ETAPP - LOOSI</v>
      </c>
      <c r="C1" s="61" t="str">
        <f>HYPERLINK("#Kalend!I1","Kalender")</f>
        <v>Kalender</v>
      </c>
      <c r="D1" s="62"/>
      <c r="E1" s="61" t="str">
        <f>HYPERLINK("#Loosireiting!G1","Reiting")</f>
        <v>Reiting</v>
      </c>
    </row>
    <row r="2" spans="1:5" x14ac:dyDescent="0.2">
      <c r="A2" s="62" t="str">
        <f>"Toimumisaeg: "&amp;(Kalend!A8)&amp;" kell "&amp;(Kalend!B8)</f>
        <v>Toimumisaeg: P, 02.12.2012 kell 11:00</v>
      </c>
    </row>
    <row r="3" spans="1:5" x14ac:dyDescent="0.2">
      <c r="A3" s="62" t="str">
        <f>"Toimumiskoht: "&amp;(Kalend!F8)</f>
        <v>Toimumiskoht: K-Järve petangihall</v>
      </c>
    </row>
    <row r="4" spans="1:5" x14ac:dyDescent="0.2">
      <c r="A4" s="62" t="str">
        <f>"Korraldaja: "&amp;(Kalend!G8)</f>
        <v>Korraldaja: K-Järve SHK</v>
      </c>
    </row>
    <row r="6" spans="1:5" x14ac:dyDescent="0.2">
      <c r="A6" s="39">
        <v>1</v>
      </c>
      <c r="B6" s="39" t="s">
        <v>139</v>
      </c>
    </row>
    <row r="7" spans="1:5" x14ac:dyDescent="0.2">
      <c r="A7" s="39">
        <v>2</v>
      </c>
      <c r="B7" s="37" t="s">
        <v>140</v>
      </c>
    </row>
    <row r="8" spans="1:5" x14ac:dyDescent="0.2">
      <c r="A8" s="39">
        <v>3</v>
      </c>
      <c r="B8" s="37" t="s">
        <v>141</v>
      </c>
    </row>
    <row r="9" spans="1:5" x14ac:dyDescent="0.2">
      <c r="A9" s="39">
        <v>4</v>
      </c>
      <c r="B9" s="37" t="s">
        <v>142</v>
      </c>
    </row>
    <row r="10" spans="1:5" x14ac:dyDescent="0.2">
      <c r="A10" s="39">
        <v>5</v>
      </c>
      <c r="B10" s="37" t="s">
        <v>143</v>
      </c>
    </row>
    <row r="11" spans="1:5" x14ac:dyDescent="0.2">
      <c r="A11" s="39">
        <v>6</v>
      </c>
      <c r="B11" s="37" t="s">
        <v>144</v>
      </c>
    </row>
  </sheetData>
  <pageMargins left="0.78740157480314965" right="0.39370078740157483" top="0.78740157480314965" bottom="0.39370078740157483" header="0.59055118110236227" footer="0"/>
  <pageSetup paperSize="9" fitToHeight="0" orientation="portrait" r:id="rId1"/>
  <headerFooter>
    <oddHeader>&amp;RPage &amp;P of 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I29"/>
  <sheetViews>
    <sheetView showGridLines="0" showRowColHeaders="0" workbookViewId="0">
      <pane ySplit="2" topLeftCell="A3" activePane="bottomLeft" state="frozen"/>
      <selection activeCell="I1" sqref="I1"/>
      <selection pane="bottomLeft" activeCell="H1" sqref="H1"/>
    </sheetView>
  </sheetViews>
  <sheetFormatPr defaultRowHeight="12.75" x14ac:dyDescent="0.2"/>
  <cols>
    <col min="1" max="1" width="3.42578125" style="34" customWidth="1"/>
    <col min="2" max="2" width="42.7109375" style="34" bestFit="1" customWidth="1"/>
    <col min="3" max="8" width="7" style="34" customWidth="1"/>
    <col min="9" max="9" width="3.5703125" style="34" customWidth="1"/>
    <col min="10" max="16384" width="9.140625" style="34"/>
  </cols>
  <sheetData>
    <row r="1" spans="1:9" x14ac:dyDescent="0.2">
      <c r="A1" s="33" t="str">
        <f>UPPER((Kalend!D11)&amp;" - "&amp;(Kalend!C11)&amp;" - "&amp;(Kalend!E11))</f>
        <v>L3 - LOOSIVÕISTLUS - 3. ETAPP - LOOSI</v>
      </c>
      <c r="B1" s="66"/>
      <c r="D1" s="61" t="str">
        <f>HYPERLINK("#Kalend!I1","Kalender")</f>
        <v>Kalender</v>
      </c>
      <c r="E1" s="62"/>
      <c r="F1" s="61" t="str">
        <f>HYPERLINK("#Loosireiting!G1","Reiting")</f>
        <v>Reiting</v>
      </c>
    </row>
    <row r="2" spans="1:9" x14ac:dyDescent="0.2">
      <c r="A2" s="62" t="str">
        <f>"Toimumisaeg: "&amp;(Kalend!A11)&amp;" kell "&amp;(Kalend!B11)</f>
        <v>Toimumisaeg: P, 06.01.2013 kell 11:00</v>
      </c>
      <c r="B2" s="66"/>
      <c r="C2" s="66"/>
      <c r="D2" s="66"/>
      <c r="E2" s="66"/>
      <c r="F2" s="66"/>
      <c r="G2" s="66"/>
      <c r="H2" s="66"/>
    </row>
    <row r="3" spans="1:9" x14ac:dyDescent="0.2">
      <c r="A3" s="62" t="str">
        <f>"Toimumiskoht: "&amp;(Kalend!F11)</f>
        <v>Toimumiskoht: K-Järve petangihall</v>
      </c>
      <c r="B3" s="66"/>
    </row>
    <row r="4" spans="1:9" x14ac:dyDescent="0.2">
      <c r="A4" s="62" t="str">
        <f>"Korraldaja: "&amp;(Kalend!G11)</f>
        <v>Korraldaja: K-Järve SHK</v>
      </c>
      <c r="B4" s="66"/>
    </row>
    <row r="5" spans="1:9" x14ac:dyDescent="0.2">
      <c r="B5" s="66"/>
    </row>
    <row r="6" spans="1:9" x14ac:dyDescent="0.2">
      <c r="A6" s="39" t="s">
        <v>98</v>
      </c>
      <c r="B6" s="39"/>
      <c r="C6" s="40">
        <v>1</v>
      </c>
      <c r="D6" s="40">
        <v>2</v>
      </c>
      <c r="E6" s="40">
        <v>3</v>
      </c>
      <c r="F6" s="40">
        <v>4</v>
      </c>
      <c r="G6" s="40" t="s">
        <v>99</v>
      </c>
      <c r="H6" s="40" t="s">
        <v>55</v>
      </c>
    </row>
    <row r="7" spans="1:9" x14ac:dyDescent="0.2">
      <c r="A7" s="39">
        <v>1</v>
      </c>
      <c r="B7" s="37" t="s">
        <v>145</v>
      </c>
      <c r="C7" s="63"/>
      <c r="D7" s="182">
        <v>9</v>
      </c>
      <c r="E7" s="182">
        <v>13</v>
      </c>
      <c r="F7" s="38">
        <v>13</v>
      </c>
      <c r="G7" s="181" t="s">
        <v>110</v>
      </c>
      <c r="H7" s="38" t="s">
        <v>105</v>
      </c>
      <c r="I7" s="187">
        <v>-2</v>
      </c>
    </row>
    <row r="8" spans="1:9" x14ac:dyDescent="0.2">
      <c r="A8" s="39">
        <v>2</v>
      </c>
      <c r="B8" s="37" t="s">
        <v>146</v>
      </c>
      <c r="C8" s="182">
        <v>13</v>
      </c>
      <c r="D8" s="63"/>
      <c r="E8" s="182">
        <v>11</v>
      </c>
      <c r="F8" s="38">
        <v>13</v>
      </c>
      <c r="G8" s="181" t="s">
        <v>110</v>
      </c>
      <c r="H8" s="38" t="s">
        <v>102</v>
      </c>
      <c r="I8" s="187">
        <v>2</v>
      </c>
    </row>
    <row r="9" spans="1:9" x14ac:dyDescent="0.2">
      <c r="A9" s="39">
        <v>3</v>
      </c>
      <c r="B9" s="37" t="s">
        <v>147</v>
      </c>
      <c r="C9" s="182">
        <v>11</v>
      </c>
      <c r="D9" s="182">
        <v>13</v>
      </c>
      <c r="E9" s="63"/>
      <c r="F9" s="38">
        <v>13</v>
      </c>
      <c r="G9" s="181" t="s">
        <v>110</v>
      </c>
      <c r="H9" s="38" t="s">
        <v>111</v>
      </c>
      <c r="I9" s="187">
        <v>0</v>
      </c>
    </row>
    <row r="10" spans="1:9" x14ac:dyDescent="0.2">
      <c r="A10" s="39">
        <v>4</v>
      </c>
      <c r="B10" s="37" t="s">
        <v>148</v>
      </c>
      <c r="C10" s="38">
        <v>2</v>
      </c>
      <c r="D10" s="38">
        <v>3</v>
      </c>
      <c r="E10" s="38">
        <v>3</v>
      </c>
      <c r="F10" s="63"/>
      <c r="G10" s="64" t="s">
        <v>107</v>
      </c>
      <c r="H10" s="38" t="s">
        <v>108</v>
      </c>
      <c r="I10" s="188"/>
    </row>
    <row r="11" spans="1:9" x14ac:dyDescent="0.2">
      <c r="A11" s="66"/>
      <c r="C11" s="67"/>
      <c r="D11" s="67"/>
      <c r="E11" s="67"/>
      <c r="F11" s="67"/>
      <c r="G11" s="68"/>
      <c r="H11" s="67"/>
      <c r="I11" s="69"/>
    </row>
    <row r="12" spans="1:9" x14ac:dyDescent="0.2">
      <c r="A12" s="39" t="s">
        <v>112</v>
      </c>
      <c r="B12" s="39"/>
      <c r="C12" s="40">
        <v>1</v>
      </c>
      <c r="D12" s="40">
        <v>2</v>
      </c>
      <c r="E12" s="40">
        <v>3</v>
      </c>
      <c r="F12" s="40">
        <v>4</v>
      </c>
      <c r="G12" s="40" t="s">
        <v>99</v>
      </c>
      <c r="H12" s="40" t="s">
        <v>55</v>
      </c>
      <c r="I12" s="69"/>
    </row>
    <row r="13" spans="1:9" x14ac:dyDescent="0.2">
      <c r="A13" s="39">
        <v>1</v>
      </c>
      <c r="B13" s="37" t="s">
        <v>149</v>
      </c>
      <c r="C13" s="63"/>
      <c r="D13" s="38">
        <v>11</v>
      </c>
      <c r="E13" s="38">
        <v>13</v>
      </c>
      <c r="F13" s="38">
        <v>10</v>
      </c>
      <c r="G13" s="64" t="s">
        <v>104</v>
      </c>
      <c r="H13" s="38" t="s">
        <v>108</v>
      </c>
      <c r="I13" s="65"/>
    </row>
    <row r="14" spans="1:9" x14ac:dyDescent="0.2">
      <c r="A14" s="39">
        <v>2</v>
      </c>
      <c r="B14" s="37" t="s">
        <v>150</v>
      </c>
      <c r="C14" s="38">
        <v>13</v>
      </c>
      <c r="D14" s="63"/>
      <c r="E14" s="38">
        <v>0</v>
      </c>
      <c r="F14" s="38">
        <v>13</v>
      </c>
      <c r="G14" s="64" t="s">
        <v>110</v>
      </c>
      <c r="H14" s="38" t="s">
        <v>111</v>
      </c>
      <c r="I14" s="65"/>
    </row>
    <row r="15" spans="1:9" x14ac:dyDescent="0.2">
      <c r="A15" s="39">
        <v>3</v>
      </c>
      <c r="B15" s="37" t="s">
        <v>151</v>
      </c>
      <c r="C15" s="38">
        <v>7</v>
      </c>
      <c r="D15" s="70">
        <v>13</v>
      </c>
      <c r="E15" s="63"/>
      <c r="F15" s="38">
        <v>13</v>
      </c>
      <c r="G15" s="64" t="s">
        <v>110</v>
      </c>
      <c r="H15" s="70" t="s">
        <v>102</v>
      </c>
      <c r="I15" s="65"/>
    </row>
    <row r="16" spans="1:9" x14ac:dyDescent="0.2">
      <c r="A16" s="39">
        <v>4</v>
      </c>
      <c r="B16" s="37" t="s">
        <v>152</v>
      </c>
      <c r="C16" s="38">
        <v>13</v>
      </c>
      <c r="D16" s="38">
        <v>8</v>
      </c>
      <c r="E16" s="38">
        <v>11</v>
      </c>
      <c r="F16" s="63"/>
      <c r="G16" s="64" t="s">
        <v>104</v>
      </c>
      <c r="H16" s="38" t="s">
        <v>105</v>
      </c>
      <c r="I16" s="65"/>
    </row>
    <row r="17" spans="1:9" x14ac:dyDescent="0.2">
      <c r="A17" s="71"/>
      <c r="B17" s="69"/>
      <c r="C17" s="72"/>
      <c r="D17" s="73"/>
      <c r="E17" s="72"/>
      <c r="F17" s="74"/>
      <c r="G17" s="65"/>
      <c r="H17" s="72"/>
      <c r="I17" s="65"/>
    </row>
    <row r="18" spans="1:9" x14ac:dyDescent="0.2">
      <c r="A18" s="71"/>
      <c r="B18" s="75" t="s">
        <v>117</v>
      </c>
      <c r="C18" s="65" t="s">
        <v>118</v>
      </c>
      <c r="D18" s="65" t="s">
        <v>119</v>
      </c>
      <c r="F18" s="74"/>
      <c r="G18" s="65"/>
      <c r="H18" s="72"/>
      <c r="I18" s="65"/>
    </row>
    <row r="19" spans="1:9" x14ac:dyDescent="0.2">
      <c r="A19" s="71"/>
      <c r="B19" s="75" t="s">
        <v>120</v>
      </c>
      <c r="C19" s="65" t="s">
        <v>121</v>
      </c>
      <c r="D19" s="65" t="s">
        <v>122</v>
      </c>
      <c r="F19" s="74"/>
      <c r="G19" s="65"/>
      <c r="H19" s="72"/>
      <c r="I19" s="65"/>
    </row>
    <row r="20" spans="1:9" x14ac:dyDescent="0.2">
      <c r="A20" s="71"/>
      <c r="B20" s="75" t="s">
        <v>123</v>
      </c>
      <c r="C20" s="65" t="s">
        <v>104</v>
      </c>
      <c r="D20" s="65" t="s">
        <v>124</v>
      </c>
      <c r="F20" s="74"/>
      <c r="G20" s="65"/>
      <c r="H20" s="72"/>
      <c r="I20" s="65"/>
    </row>
    <row r="21" spans="1:9" x14ac:dyDescent="0.2">
      <c r="A21" s="66"/>
    </row>
    <row r="22" spans="1:9" x14ac:dyDescent="0.2">
      <c r="A22" s="39">
        <v>1</v>
      </c>
      <c r="B22" s="155" t="s">
        <v>151</v>
      </c>
    </row>
    <row r="23" spans="1:9" x14ac:dyDescent="0.2">
      <c r="A23" s="39">
        <v>2</v>
      </c>
      <c r="B23" s="37" t="s">
        <v>146</v>
      </c>
    </row>
    <row r="24" spans="1:9" x14ac:dyDescent="0.2">
      <c r="A24" s="39">
        <v>3</v>
      </c>
      <c r="B24" s="37" t="s">
        <v>147</v>
      </c>
    </row>
    <row r="25" spans="1:9" x14ac:dyDescent="0.2">
      <c r="A25" s="39">
        <v>4</v>
      </c>
      <c r="B25" s="90" t="s">
        <v>150</v>
      </c>
    </row>
    <row r="26" spans="1:9" x14ac:dyDescent="0.2">
      <c r="A26" s="39">
        <v>5</v>
      </c>
      <c r="B26" s="90" t="s">
        <v>145</v>
      </c>
    </row>
    <row r="27" spans="1:9" x14ac:dyDescent="0.2">
      <c r="A27" s="39">
        <v>5</v>
      </c>
      <c r="B27" s="90" t="s">
        <v>152</v>
      </c>
    </row>
    <row r="28" spans="1:9" x14ac:dyDescent="0.2">
      <c r="A28" s="39">
        <v>7</v>
      </c>
      <c r="B28" s="90" t="s">
        <v>148</v>
      </c>
    </row>
    <row r="29" spans="1:9" x14ac:dyDescent="0.2">
      <c r="A29" s="39">
        <v>7</v>
      </c>
      <c r="B29" s="90" t="s">
        <v>149</v>
      </c>
    </row>
  </sheetData>
  <conditionalFormatting sqref="C7:F16">
    <cfRule type="cellIs" dxfId="21" priority="1" operator="equal">
      <formula>13</formula>
    </cfRule>
  </conditionalFormatting>
  <pageMargins left="0.78740157480314965" right="0.39370078740157483" top="0.78740157480314965" bottom="0.39370078740157483" header="0.59055118110236227" footer="0"/>
  <pageSetup paperSize="9" fitToHeight="0" orientation="portrait" r:id="rId1"/>
  <headerFooter>
    <oddHeader>&amp;RPage &amp;P of 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K25"/>
  <sheetViews>
    <sheetView showGridLines="0" showRowColHeaders="0" workbookViewId="0">
      <pane ySplit="2" topLeftCell="A3" activePane="bottomLeft" state="frozen"/>
      <selection activeCell="I1" sqref="I1"/>
      <selection pane="bottomLeft" activeCell="J1" sqref="J1"/>
    </sheetView>
  </sheetViews>
  <sheetFormatPr defaultRowHeight="12.75" x14ac:dyDescent="0.2"/>
  <cols>
    <col min="1" max="1" width="3.42578125" style="34" customWidth="1"/>
    <col min="2" max="2" width="44.28515625" style="34" bestFit="1" customWidth="1"/>
    <col min="3" max="10" width="6.5703125" style="34" customWidth="1"/>
    <col min="11" max="11" width="4.28515625" style="34" customWidth="1"/>
    <col min="12" max="16384" width="9.140625" style="34"/>
  </cols>
  <sheetData>
    <row r="1" spans="1:11" x14ac:dyDescent="0.2">
      <c r="A1" s="33" t="str">
        <f>UPPER((Kalend!D14)&amp;" - "&amp;(Kalend!C14)&amp;" - "&amp;(Kalend!E14))</f>
        <v>L4 - LOOSIVÕISTLUS - 4. ETAPP - LOOSI</v>
      </c>
      <c r="B1" s="66"/>
      <c r="D1" s="61" t="str">
        <f>HYPERLINK("#Kalend!I1","Kalender")</f>
        <v>Kalender</v>
      </c>
      <c r="E1" s="62"/>
      <c r="F1" s="61" t="str">
        <f>HYPERLINK("#Loosireiting!G1","Reiting")</f>
        <v>Reiting</v>
      </c>
    </row>
    <row r="2" spans="1:11" x14ac:dyDescent="0.2">
      <c r="A2" s="62" t="str">
        <f>"Toimumisaeg: "&amp;(Kalend!A14)&amp;" kell "&amp;(Kalend!B14)</f>
        <v>Toimumisaeg: P, 10.02.2013 kell 11:00</v>
      </c>
      <c r="B2" s="66"/>
      <c r="C2" s="66"/>
      <c r="D2" s="66"/>
      <c r="E2" s="66"/>
      <c r="F2" s="66"/>
      <c r="G2" s="66"/>
      <c r="H2" s="66"/>
      <c r="I2" s="66"/>
      <c r="J2" s="66"/>
    </row>
    <row r="3" spans="1:11" x14ac:dyDescent="0.2">
      <c r="A3" s="62" t="str">
        <f>"Toimumiskoht: "&amp;(Kalend!F14)</f>
        <v>Toimumiskoht: K-Järve petangihall</v>
      </c>
      <c r="B3" s="66"/>
    </row>
    <row r="4" spans="1:11" x14ac:dyDescent="0.2">
      <c r="A4" s="62" t="str">
        <f>"Korraldaja: "&amp;(Kalend!G14)</f>
        <v>Korraldaja: K-Järve SHK</v>
      </c>
      <c r="B4" s="66"/>
    </row>
    <row r="5" spans="1:11" x14ac:dyDescent="0.2">
      <c r="B5" s="66"/>
    </row>
    <row r="6" spans="1:11" x14ac:dyDescent="0.2">
      <c r="A6" s="39"/>
      <c r="B6" s="39"/>
      <c r="C6" s="40">
        <v>1</v>
      </c>
      <c r="D6" s="40">
        <v>2</v>
      </c>
      <c r="E6" s="40">
        <v>3</v>
      </c>
      <c r="F6" s="40">
        <v>4</v>
      </c>
      <c r="G6" s="40">
        <v>5</v>
      </c>
      <c r="H6" s="40">
        <v>6</v>
      </c>
      <c r="I6" s="40" t="s">
        <v>99</v>
      </c>
      <c r="J6" s="40" t="s">
        <v>55</v>
      </c>
    </row>
    <row r="7" spans="1:11" x14ac:dyDescent="0.2">
      <c r="A7" s="39">
        <v>1</v>
      </c>
      <c r="B7" s="37" t="s">
        <v>153</v>
      </c>
      <c r="C7" s="63"/>
      <c r="D7" s="38">
        <v>5</v>
      </c>
      <c r="E7" s="191">
        <v>13</v>
      </c>
      <c r="F7" s="38">
        <v>13</v>
      </c>
      <c r="G7" s="38">
        <v>13</v>
      </c>
      <c r="H7" s="38">
        <v>6</v>
      </c>
      <c r="I7" s="190" t="s">
        <v>154</v>
      </c>
      <c r="J7" s="38" t="s">
        <v>111</v>
      </c>
      <c r="K7" s="192" t="s">
        <v>272</v>
      </c>
    </row>
    <row r="8" spans="1:11" x14ac:dyDescent="0.2">
      <c r="A8" s="39">
        <v>2</v>
      </c>
      <c r="B8" s="37" t="s">
        <v>155</v>
      </c>
      <c r="C8" s="38">
        <v>13</v>
      </c>
      <c r="D8" s="63"/>
      <c r="E8" s="38">
        <v>3</v>
      </c>
      <c r="F8" s="182">
        <v>10</v>
      </c>
      <c r="G8" s="38">
        <v>10</v>
      </c>
      <c r="H8" s="38">
        <v>13</v>
      </c>
      <c r="I8" s="181" t="s">
        <v>119</v>
      </c>
      <c r="J8" s="38" t="s">
        <v>156</v>
      </c>
      <c r="K8" s="185" t="s">
        <v>273</v>
      </c>
    </row>
    <row r="9" spans="1:11" x14ac:dyDescent="0.2">
      <c r="A9" s="39">
        <v>3</v>
      </c>
      <c r="B9" s="37" t="s">
        <v>139</v>
      </c>
      <c r="C9" s="191">
        <v>8</v>
      </c>
      <c r="D9" s="38">
        <v>13</v>
      </c>
      <c r="E9" s="63"/>
      <c r="F9" s="38">
        <v>13</v>
      </c>
      <c r="G9" s="38">
        <v>13</v>
      </c>
      <c r="H9" s="38">
        <v>10</v>
      </c>
      <c r="I9" s="190" t="s">
        <v>154</v>
      </c>
      <c r="J9" s="38" t="s">
        <v>105</v>
      </c>
      <c r="K9" s="192" t="s">
        <v>273</v>
      </c>
    </row>
    <row r="10" spans="1:11" x14ac:dyDescent="0.2">
      <c r="A10" s="39">
        <v>4</v>
      </c>
      <c r="B10" s="37" t="s">
        <v>157</v>
      </c>
      <c r="C10" s="38">
        <v>4</v>
      </c>
      <c r="D10" s="182">
        <v>13</v>
      </c>
      <c r="E10" s="38">
        <v>5</v>
      </c>
      <c r="F10" s="63"/>
      <c r="G10" s="47">
        <v>13</v>
      </c>
      <c r="H10" s="43">
        <v>5</v>
      </c>
      <c r="I10" s="181" t="s">
        <v>119</v>
      </c>
      <c r="J10" s="38" t="s">
        <v>108</v>
      </c>
      <c r="K10" s="185" t="s">
        <v>272</v>
      </c>
    </row>
    <row r="11" spans="1:11" x14ac:dyDescent="0.2">
      <c r="A11" s="39">
        <v>5</v>
      </c>
      <c r="B11" s="37" t="s">
        <v>158</v>
      </c>
      <c r="C11" s="38">
        <v>6</v>
      </c>
      <c r="D11" s="38">
        <v>13</v>
      </c>
      <c r="E11" s="38">
        <v>8</v>
      </c>
      <c r="F11" s="38">
        <v>5</v>
      </c>
      <c r="G11" s="63"/>
      <c r="H11" s="38">
        <v>4</v>
      </c>
      <c r="I11" s="64" t="s">
        <v>118</v>
      </c>
      <c r="J11" s="38" t="s">
        <v>159</v>
      </c>
      <c r="K11" s="189"/>
    </row>
    <row r="12" spans="1:11" x14ac:dyDescent="0.2">
      <c r="A12" s="39">
        <v>6</v>
      </c>
      <c r="B12" s="37" t="s">
        <v>160</v>
      </c>
      <c r="C12" s="38">
        <v>13</v>
      </c>
      <c r="D12" s="38">
        <v>12</v>
      </c>
      <c r="E12" s="38">
        <v>13</v>
      </c>
      <c r="F12" s="47">
        <v>13</v>
      </c>
      <c r="G12" s="47">
        <v>13</v>
      </c>
      <c r="H12" s="63"/>
      <c r="I12" s="64" t="s">
        <v>161</v>
      </c>
      <c r="J12" s="38" t="s">
        <v>102</v>
      </c>
      <c r="K12" s="189"/>
    </row>
    <row r="13" spans="1:11" x14ac:dyDescent="0.2">
      <c r="A13" s="71"/>
      <c r="B13" s="69"/>
      <c r="C13" s="72"/>
      <c r="D13" s="73"/>
      <c r="E13" s="72"/>
      <c r="F13" s="74"/>
      <c r="G13" s="74"/>
      <c r="H13" s="74"/>
      <c r="I13" s="65"/>
      <c r="J13" s="72"/>
    </row>
    <row r="14" spans="1:11" x14ac:dyDescent="0.2">
      <c r="A14" s="71"/>
      <c r="B14" s="75" t="s">
        <v>117</v>
      </c>
      <c r="C14" s="91" t="s">
        <v>162</v>
      </c>
      <c r="D14" s="91" t="s">
        <v>163</v>
      </c>
      <c r="E14" s="91" t="s">
        <v>124</v>
      </c>
      <c r="G14" s="74"/>
      <c r="H14" s="74"/>
      <c r="I14" s="65"/>
      <c r="J14" s="72"/>
    </row>
    <row r="15" spans="1:11" x14ac:dyDescent="0.2">
      <c r="A15" s="71"/>
      <c r="B15" s="75" t="s">
        <v>120</v>
      </c>
      <c r="C15" s="91" t="s">
        <v>164</v>
      </c>
      <c r="D15" s="91" t="s">
        <v>122</v>
      </c>
      <c r="E15" s="91" t="s">
        <v>165</v>
      </c>
      <c r="G15" s="74"/>
      <c r="H15" s="74"/>
      <c r="I15" s="65"/>
      <c r="J15" s="72"/>
    </row>
    <row r="16" spans="1:11" x14ac:dyDescent="0.2">
      <c r="A16" s="71"/>
      <c r="B16" s="75" t="s">
        <v>123</v>
      </c>
      <c r="C16" s="91" t="s">
        <v>118</v>
      </c>
      <c r="D16" s="91" t="s">
        <v>119</v>
      </c>
      <c r="E16" s="91" t="s">
        <v>166</v>
      </c>
      <c r="G16" s="74"/>
      <c r="H16" s="74"/>
      <c r="I16" s="65"/>
      <c r="J16" s="72"/>
    </row>
    <row r="17" spans="1:10" x14ac:dyDescent="0.2">
      <c r="A17" s="71"/>
      <c r="B17" s="75" t="s">
        <v>167</v>
      </c>
      <c r="C17" s="65" t="s">
        <v>121</v>
      </c>
      <c r="D17" s="65" t="s">
        <v>168</v>
      </c>
      <c r="E17" s="91" t="s">
        <v>169</v>
      </c>
      <c r="G17" s="74"/>
      <c r="H17" s="74"/>
      <c r="I17" s="65"/>
      <c r="J17" s="72"/>
    </row>
    <row r="18" spans="1:10" x14ac:dyDescent="0.2">
      <c r="A18" s="71"/>
      <c r="B18" s="75" t="s">
        <v>170</v>
      </c>
      <c r="C18" s="65" t="s">
        <v>104</v>
      </c>
      <c r="D18" s="65" t="s">
        <v>171</v>
      </c>
      <c r="E18" s="91" t="s">
        <v>172</v>
      </c>
      <c r="G18" s="74"/>
      <c r="H18" s="74"/>
      <c r="I18" s="65"/>
      <c r="J18" s="72"/>
    </row>
    <row r="19" spans="1:10" x14ac:dyDescent="0.2">
      <c r="A19" s="66"/>
    </row>
    <row r="20" spans="1:10" x14ac:dyDescent="0.2">
      <c r="A20" s="39">
        <v>1</v>
      </c>
      <c r="B20" s="155" t="s">
        <v>160</v>
      </c>
    </row>
    <row r="21" spans="1:10" x14ac:dyDescent="0.2">
      <c r="A21" s="39">
        <v>2</v>
      </c>
      <c r="B21" s="90" t="s">
        <v>153</v>
      </c>
    </row>
    <row r="22" spans="1:10" x14ac:dyDescent="0.2">
      <c r="A22" s="39">
        <v>3</v>
      </c>
      <c r="B22" s="90" t="s">
        <v>139</v>
      </c>
    </row>
    <row r="23" spans="1:10" x14ac:dyDescent="0.2">
      <c r="A23" s="39">
        <v>4</v>
      </c>
      <c r="B23" s="37" t="s">
        <v>157</v>
      </c>
    </row>
    <row r="24" spans="1:10" x14ac:dyDescent="0.2">
      <c r="A24" s="39">
        <v>5</v>
      </c>
      <c r="B24" s="90" t="s">
        <v>155</v>
      </c>
    </row>
    <row r="25" spans="1:10" x14ac:dyDescent="0.2">
      <c r="A25" s="39">
        <v>6</v>
      </c>
      <c r="B25" s="37" t="s">
        <v>158</v>
      </c>
    </row>
  </sheetData>
  <conditionalFormatting sqref="C7:H12">
    <cfRule type="cellIs" dxfId="20" priority="1" operator="equal">
      <formula>13</formula>
    </cfRule>
  </conditionalFormatting>
  <pageMargins left="0.78740157480314965" right="0.39370078740157483" top="0.78740157480314965" bottom="0.39370078740157483" header="0.59055118110236227" footer="0"/>
  <pageSetup paperSize="9" fitToHeight="0" orientation="landscape" r:id="rId1"/>
  <headerFooter>
    <oddHeader>&amp;RPage &amp;P of 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I63"/>
  <sheetViews>
    <sheetView showGridLines="0" showRowColHeaders="0" zoomScaleNormal="100" workbookViewId="0">
      <pane ySplit="2" topLeftCell="A3" activePane="bottomLeft" state="frozen"/>
      <selection activeCell="I1" sqref="I1"/>
      <selection pane="bottomLeft" activeCell="H1" sqref="H1"/>
    </sheetView>
  </sheetViews>
  <sheetFormatPr defaultRowHeight="12.75" x14ac:dyDescent="0.2"/>
  <cols>
    <col min="1" max="1" width="3.42578125" style="34" customWidth="1"/>
    <col min="2" max="2" width="43.85546875" style="34" customWidth="1"/>
    <col min="3" max="8" width="6.7109375" style="34" customWidth="1"/>
    <col min="9" max="9" width="4.140625" style="34" customWidth="1"/>
    <col min="10" max="16384" width="9.140625" style="34"/>
  </cols>
  <sheetData>
    <row r="1" spans="1:9" x14ac:dyDescent="0.2">
      <c r="A1" s="33" t="str">
        <f>UPPER((Kalend!D17)&amp;" - "&amp;(Kalend!C17)&amp;" - "&amp;(Kalend!E17))</f>
        <v>L5 - LOOSIVÕISTLUS - 5. ETAPP - LOOSI</v>
      </c>
      <c r="C1" s="61" t="str">
        <f>HYPERLINK("#Kalend!I1","Kalender")</f>
        <v>Kalender</v>
      </c>
      <c r="D1" s="62"/>
      <c r="E1" s="61" t="str">
        <f>HYPERLINK("#Loosireiting!G1","Reiting")</f>
        <v>Reiting</v>
      </c>
    </row>
    <row r="2" spans="1:9" x14ac:dyDescent="0.2">
      <c r="A2" s="62" t="str">
        <f>"Toimumisaeg: "&amp;(Kalend!A17)&amp;" kell "&amp;(Kalend!B17)</f>
        <v>Toimumisaeg: P, 03.03.2013 kell 11:00</v>
      </c>
    </row>
    <row r="3" spans="1:9" x14ac:dyDescent="0.2">
      <c r="A3" s="62" t="str">
        <f>"Toimumiskoht: "&amp;(Kalend!F17)</f>
        <v>Toimumiskoht: K-Järve petangihall</v>
      </c>
    </row>
    <row r="4" spans="1:9" x14ac:dyDescent="0.2">
      <c r="A4" s="62" t="str">
        <f>"Korraldaja: "&amp;(Kalend!G17)</f>
        <v>Korraldaja: K-Järve SHK</v>
      </c>
    </row>
    <row r="6" spans="1:9" x14ac:dyDescent="0.2">
      <c r="A6" s="39" t="s">
        <v>98</v>
      </c>
      <c r="B6" s="39"/>
      <c r="C6" s="40">
        <v>1</v>
      </c>
      <c r="D6" s="40">
        <v>2</v>
      </c>
      <c r="E6" s="40">
        <v>3</v>
      </c>
      <c r="F6" s="40">
        <v>4</v>
      </c>
      <c r="G6" s="40" t="s">
        <v>99</v>
      </c>
      <c r="H6" s="40" t="s">
        <v>55</v>
      </c>
    </row>
    <row r="7" spans="1:9" x14ac:dyDescent="0.2">
      <c r="A7" s="39">
        <v>1</v>
      </c>
      <c r="B7" s="37" t="s">
        <v>173</v>
      </c>
      <c r="C7" s="63"/>
      <c r="D7" s="182">
        <v>13</v>
      </c>
      <c r="E7" s="38">
        <v>3</v>
      </c>
      <c r="F7" s="38">
        <v>8</v>
      </c>
      <c r="G7" s="181" t="s">
        <v>104</v>
      </c>
      <c r="H7" s="38" t="s">
        <v>105</v>
      </c>
      <c r="I7" s="193" t="s">
        <v>272</v>
      </c>
    </row>
    <row r="8" spans="1:9" x14ac:dyDescent="0.2">
      <c r="A8" s="39">
        <v>2</v>
      </c>
      <c r="B8" s="37" t="s">
        <v>174</v>
      </c>
      <c r="C8" s="182"/>
      <c r="D8" s="63"/>
      <c r="E8" s="38">
        <v>13</v>
      </c>
      <c r="F8" s="38">
        <v>3</v>
      </c>
      <c r="G8" s="181" t="s">
        <v>104</v>
      </c>
      <c r="H8" s="38" t="s">
        <v>108</v>
      </c>
      <c r="I8" s="193" t="s">
        <v>273</v>
      </c>
    </row>
    <row r="9" spans="1:9" x14ac:dyDescent="0.2">
      <c r="A9" s="39">
        <v>3</v>
      </c>
      <c r="B9" s="37" t="s">
        <v>175</v>
      </c>
      <c r="C9" s="38">
        <v>13</v>
      </c>
      <c r="D9" s="38">
        <v>12</v>
      </c>
      <c r="E9" s="63"/>
      <c r="F9" s="191">
        <v>13</v>
      </c>
      <c r="G9" s="190" t="s">
        <v>110</v>
      </c>
      <c r="H9" s="38" t="s">
        <v>102</v>
      </c>
      <c r="I9" s="194" t="s">
        <v>272</v>
      </c>
    </row>
    <row r="10" spans="1:9" x14ac:dyDescent="0.2">
      <c r="A10" s="39">
        <v>4</v>
      </c>
      <c r="B10" s="37" t="s">
        <v>176</v>
      </c>
      <c r="C10" s="38">
        <v>13</v>
      </c>
      <c r="D10" s="38">
        <v>13</v>
      </c>
      <c r="E10" s="191">
        <v>9</v>
      </c>
      <c r="F10" s="63"/>
      <c r="G10" s="190" t="s">
        <v>110</v>
      </c>
      <c r="H10" s="38" t="s">
        <v>111</v>
      </c>
      <c r="I10" s="194" t="s">
        <v>273</v>
      </c>
    </row>
    <row r="11" spans="1:9" x14ac:dyDescent="0.2">
      <c r="A11" s="66"/>
      <c r="C11" s="67"/>
      <c r="D11" s="67"/>
      <c r="E11" s="67"/>
      <c r="F11" s="67"/>
      <c r="G11" s="68"/>
      <c r="H11" s="67"/>
      <c r="I11" s="69"/>
    </row>
    <row r="12" spans="1:9" x14ac:dyDescent="0.2">
      <c r="A12" s="39" t="s">
        <v>112</v>
      </c>
      <c r="B12" s="39"/>
      <c r="C12" s="40">
        <v>1</v>
      </c>
      <c r="D12" s="40">
        <v>2</v>
      </c>
      <c r="E12" s="40">
        <v>3</v>
      </c>
      <c r="F12" s="40">
        <v>4</v>
      </c>
      <c r="G12" s="40" t="s">
        <v>99</v>
      </c>
      <c r="H12" s="40" t="s">
        <v>55</v>
      </c>
      <c r="I12" s="69"/>
    </row>
    <row r="13" spans="1:9" x14ac:dyDescent="0.2">
      <c r="A13" s="39">
        <v>1</v>
      </c>
      <c r="B13" s="37" t="s">
        <v>177</v>
      </c>
      <c r="C13" s="63"/>
      <c r="D13" s="38">
        <v>10</v>
      </c>
      <c r="E13" s="38">
        <v>6</v>
      </c>
      <c r="F13" s="38">
        <v>8</v>
      </c>
      <c r="G13" s="64" t="s">
        <v>107</v>
      </c>
      <c r="H13" s="38" t="s">
        <v>108</v>
      </c>
      <c r="I13" s="65"/>
    </row>
    <row r="14" spans="1:9" x14ac:dyDescent="0.2">
      <c r="A14" s="39">
        <v>2</v>
      </c>
      <c r="B14" s="37" t="s">
        <v>178</v>
      </c>
      <c r="C14" s="38">
        <v>13</v>
      </c>
      <c r="D14" s="63"/>
      <c r="E14" s="38">
        <v>13</v>
      </c>
      <c r="F14" s="38">
        <v>13</v>
      </c>
      <c r="G14" s="64" t="s">
        <v>101</v>
      </c>
      <c r="H14" s="38" t="s">
        <v>102</v>
      </c>
      <c r="I14" s="65"/>
    </row>
    <row r="15" spans="1:9" x14ac:dyDescent="0.2">
      <c r="A15" s="39">
        <v>3</v>
      </c>
      <c r="B15" s="37" t="s">
        <v>179</v>
      </c>
      <c r="C15" s="38">
        <v>13</v>
      </c>
      <c r="D15" s="70">
        <v>7</v>
      </c>
      <c r="E15" s="63"/>
      <c r="F15" s="38">
        <v>13</v>
      </c>
      <c r="G15" s="64" t="s">
        <v>110</v>
      </c>
      <c r="H15" s="70" t="s">
        <v>111</v>
      </c>
      <c r="I15" s="65"/>
    </row>
    <row r="16" spans="1:9" x14ac:dyDescent="0.2">
      <c r="A16" s="39">
        <v>4</v>
      </c>
      <c r="B16" s="37" t="s">
        <v>180</v>
      </c>
      <c r="C16" s="38">
        <v>13</v>
      </c>
      <c r="D16" s="38">
        <v>5</v>
      </c>
      <c r="E16" s="38">
        <v>7</v>
      </c>
      <c r="F16" s="63"/>
      <c r="G16" s="64" t="s">
        <v>104</v>
      </c>
      <c r="H16" s="38" t="s">
        <v>105</v>
      </c>
      <c r="I16" s="65"/>
    </row>
    <row r="17" spans="1:9" x14ac:dyDescent="0.2">
      <c r="A17" s="71"/>
      <c r="B17" s="69"/>
      <c r="C17" s="72"/>
      <c r="D17" s="73"/>
      <c r="E17" s="72"/>
      <c r="F17" s="74"/>
      <c r="G17" s="65"/>
      <c r="H17" s="72"/>
      <c r="I17" s="65"/>
    </row>
    <row r="18" spans="1:9" x14ac:dyDescent="0.2">
      <c r="A18" s="71"/>
      <c r="B18" s="75" t="s">
        <v>117</v>
      </c>
      <c r="C18" s="65" t="s">
        <v>118</v>
      </c>
      <c r="D18" s="65" t="s">
        <v>119</v>
      </c>
      <c r="F18" s="74"/>
      <c r="G18" s="65"/>
      <c r="H18" s="72"/>
      <c r="I18" s="65"/>
    </row>
    <row r="19" spans="1:9" x14ac:dyDescent="0.2">
      <c r="A19" s="71"/>
      <c r="B19" s="75" t="s">
        <v>120</v>
      </c>
      <c r="C19" s="65" t="s">
        <v>121</v>
      </c>
      <c r="D19" s="65" t="s">
        <v>122</v>
      </c>
      <c r="F19" s="74"/>
      <c r="G19" s="65"/>
      <c r="H19" s="72"/>
      <c r="I19" s="65"/>
    </row>
    <row r="20" spans="1:9" x14ac:dyDescent="0.2">
      <c r="A20" s="71"/>
      <c r="B20" s="75" t="s">
        <v>123</v>
      </c>
      <c r="C20" s="65" t="s">
        <v>104</v>
      </c>
      <c r="D20" s="65" t="s">
        <v>124</v>
      </c>
      <c r="F20" s="74"/>
      <c r="G20" s="65"/>
      <c r="H20" s="72"/>
      <c r="I20" s="65"/>
    </row>
    <row r="21" spans="1:9" x14ac:dyDescent="0.2">
      <c r="A21" s="71"/>
      <c r="B21" s="75"/>
      <c r="C21" s="65"/>
      <c r="D21" s="65"/>
      <c r="F21" s="74"/>
      <c r="G21" s="65"/>
      <c r="H21" s="72"/>
      <c r="I21" s="65"/>
    </row>
    <row r="22" spans="1:9" x14ac:dyDescent="0.2">
      <c r="A22" s="177" t="s">
        <v>268</v>
      </c>
      <c r="B22" s="75"/>
      <c r="C22" s="65"/>
      <c r="D22" s="65"/>
      <c r="F22" s="74"/>
      <c r="G22" s="65"/>
      <c r="H22" s="72"/>
      <c r="I22" s="65"/>
    </row>
    <row r="23" spans="1:9" x14ac:dyDescent="0.2">
      <c r="A23" s="71"/>
      <c r="B23" s="69"/>
      <c r="C23" s="72"/>
      <c r="D23" s="65"/>
      <c r="E23" s="65"/>
      <c r="F23" s="74"/>
      <c r="G23" s="65"/>
      <c r="H23" s="72"/>
      <c r="I23" s="65"/>
    </row>
    <row r="24" spans="1:9" x14ac:dyDescent="0.2">
      <c r="A24" s="76" t="s">
        <v>125</v>
      </c>
      <c r="B24" s="34" t="s">
        <v>175</v>
      </c>
      <c r="C24" s="77">
        <v>2</v>
      </c>
    </row>
    <row r="25" spans="1:9" x14ac:dyDescent="0.2">
      <c r="A25" s="78"/>
      <c r="B25" s="79"/>
      <c r="C25" s="34" t="s">
        <v>179</v>
      </c>
      <c r="F25" s="77">
        <v>13</v>
      </c>
    </row>
    <row r="26" spans="1:9" x14ac:dyDescent="0.2">
      <c r="A26" s="78" t="s">
        <v>126</v>
      </c>
      <c r="B26" s="80" t="s">
        <v>179</v>
      </c>
      <c r="C26" s="81">
        <v>13</v>
      </c>
      <c r="D26" s="82"/>
      <c r="E26" s="79"/>
    </row>
    <row r="27" spans="1:9" ht="13.5" thickBot="1" x14ac:dyDescent="0.25">
      <c r="A27" s="78"/>
      <c r="C27" s="69"/>
      <c r="D27" s="69"/>
      <c r="E27" s="83"/>
      <c r="G27" s="34" t="s">
        <v>179</v>
      </c>
    </row>
    <row r="28" spans="1:9" x14ac:dyDescent="0.2">
      <c r="A28" s="78" t="s">
        <v>128</v>
      </c>
      <c r="B28" s="34" t="s">
        <v>176</v>
      </c>
      <c r="C28" s="84" t="s">
        <v>129</v>
      </c>
      <c r="D28" s="69"/>
      <c r="E28" s="83"/>
      <c r="F28" s="89"/>
      <c r="G28" s="86" t="s">
        <v>265</v>
      </c>
      <c r="H28" s="85"/>
    </row>
    <row r="29" spans="1:9" x14ac:dyDescent="0.2">
      <c r="A29" s="78"/>
      <c r="B29" s="79"/>
      <c r="C29" s="87" t="s">
        <v>178</v>
      </c>
      <c r="D29" s="87"/>
      <c r="E29" s="80"/>
      <c r="F29" s="84">
        <v>11</v>
      </c>
    </row>
    <row r="30" spans="1:9" ht="13.5" thickBot="1" x14ac:dyDescent="0.25">
      <c r="A30" s="78" t="s">
        <v>127</v>
      </c>
      <c r="B30" s="80" t="s">
        <v>178</v>
      </c>
      <c r="C30" s="77">
        <v>13</v>
      </c>
      <c r="F30" s="69"/>
      <c r="G30" s="69" t="s">
        <v>178</v>
      </c>
      <c r="H30" s="69"/>
    </row>
    <row r="31" spans="1:9" x14ac:dyDescent="0.2">
      <c r="F31" s="69"/>
      <c r="G31" s="86" t="s">
        <v>267</v>
      </c>
      <c r="H31" s="85"/>
    </row>
    <row r="32" spans="1:9" x14ac:dyDescent="0.2">
      <c r="C32" s="34" t="s">
        <v>175</v>
      </c>
      <c r="F32" s="84">
        <v>13</v>
      </c>
      <c r="G32" s="69"/>
      <c r="H32" s="69"/>
    </row>
    <row r="33" spans="1:9" ht="13.5" thickBot="1" x14ac:dyDescent="0.25">
      <c r="C33" s="82"/>
      <c r="D33" s="82"/>
      <c r="E33" s="79"/>
      <c r="F33" s="88"/>
      <c r="G33" s="88" t="s">
        <v>175</v>
      </c>
      <c r="H33" s="88"/>
    </row>
    <row r="34" spans="1:9" x14ac:dyDescent="0.2">
      <c r="C34" s="87" t="s">
        <v>176</v>
      </c>
      <c r="D34" s="87"/>
      <c r="E34" s="80"/>
      <c r="F34" s="77" t="s">
        <v>129</v>
      </c>
      <c r="G34" s="71" t="s">
        <v>266</v>
      </c>
      <c r="H34" s="69"/>
    </row>
    <row r="35" spans="1:9" x14ac:dyDescent="0.2">
      <c r="G35" s="69"/>
      <c r="H35" s="69"/>
    </row>
    <row r="36" spans="1:9" ht="13.5" thickBot="1" x14ac:dyDescent="0.25">
      <c r="D36" s="69"/>
      <c r="E36" s="69"/>
      <c r="G36" s="88" t="s">
        <v>176</v>
      </c>
      <c r="H36" s="88"/>
    </row>
    <row r="37" spans="1:9" x14ac:dyDescent="0.2">
      <c r="D37" s="69"/>
      <c r="E37" s="69"/>
      <c r="G37" s="66" t="s">
        <v>130</v>
      </c>
    </row>
    <row r="38" spans="1:9" x14ac:dyDescent="0.2">
      <c r="A38" s="71"/>
      <c r="B38" s="75"/>
      <c r="C38" s="65"/>
      <c r="D38" s="65"/>
      <c r="F38" s="74"/>
      <c r="G38" s="65"/>
      <c r="H38" s="72"/>
      <c r="I38" s="65"/>
    </row>
    <row r="39" spans="1:9" x14ac:dyDescent="0.2">
      <c r="A39" s="177" t="s">
        <v>269</v>
      </c>
      <c r="B39" s="75"/>
      <c r="C39" s="65"/>
      <c r="D39" s="65"/>
      <c r="F39" s="74"/>
      <c r="G39" s="65"/>
      <c r="H39" s="72"/>
      <c r="I39" s="65"/>
    </row>
    <row r="40" spans="1:9" x14ac:dyDescent="0.2">
      <c r="A40" s="71"/>
      <c r="B40" s="69"/>
      <c r="C40" s="72"/>
      <c r="D40" s="65"/>
      <c r="E40" s="65"/>
      <c r="F40" s="74"/>
      <c r="G40" s="65"/>
      <c r="H40" s="72"/>
      <c r="I40" s="65"/>
    </row>
    <row r="41" spans="1:9" x14ac:dyDescent="0.2">
      <c r="A41" s="76" t="s">
        <v>131</v>
      </c>
      <c r="B41" s="34" t="s">
        <v>173</v>
      </c>
      <c r="C41" s="77">
        <v>13</v>
      </c>
      <c r="D41" s="77"/>
    </row>
    <row r="42" spans="1:9" x14ac:dyDescent="0.2">
      <c r="A42" s="78"/>
      <c r="B42" s="79"/>
      <c r="C42" s="34" t="s">
        <v>173</v>
      </c>
      <c r="F42" s="77">
        <v>8</v>
      </c>
    </row>
    <row r="43" spans="1:9" x14ac:dyDescent="0.2">
      <c r="A43" s="78" t="s">
        <v>132</v>
      </c>
      <c r="B43" s="80" t="s">
        <v>177</v>
      </c>
      <c r="C43" s="81" t="s">
        <v>129</v>
      </c>
      <c r="D43" s="82"/>
      <c r="E43" s="79"/>
    </row>
    <row r="44" spans="1:9" ht="13.5" thickBot="1" x14ac:dyDescent="0.25">
      <c r="A44" s="78"/>
      <c r="C44" s="69"/>
      <c r="D44" s="69"/>
      <c r="E44" s="83"/>
      <c r="G44" s="34" t="s">
        <v>174</v>
      </c>
    </row>
    <row r="45" spans="1:9" x14ac:dyDescent="0.2">
      <c r="A45" s="78" t="s">
        <v>133</v>
      </c>
      <c r="B45" s="34" t="s">
        <v>174</v>
      </c>
      <c r="C45" s="84">
        <v>13</v>
      </c>
      <c r="D45" s="69"/>
      <c r="E45" s="83"/>
      <c r="F45" s="89"/>
      <c r="G45" s="86" t="s">
        <v>134</v>
      </c>
      <c r="H45" s="85"/>
    </row>
    <row r="46" spans="1:9" x14ac:dyDescent="0.2">
      <c r="A46" s="78"/>
      <c r="B46" s="79"/>
      <c r="C46" s="87" t="s">
        <v>174</v>
      </c>
      <c r="D46" s="87"/>
      <c r="E46" s="80"/>
      <c r="F46" s="84">
        <v>13</v>
      </c>
    </row>
    <row r="47" spans="1:9" ht="13.5" thickBot="1" x14ac:dyDescent="0.25">
      <c r="A47" s="78" t="s">
        <v>135</v>
      </c>
      <c r="B47" s="80" t="s">
        <v>180</v>
      </c>
      <c r="C47" s="77">
        <v>7</v>
      </c>
      <c r="F47" s="69"/>
      <c r="G47" s="69" t="s">
        <v>173</v>
      </c>
      <c r="H47" s="69"/>
    </row>
    <row r="48" spans="1:9" x14ac:dyDescent="0.2">
      <c r="F48" s="69"/>
      <c r="G48" s="86" t="s">
        <v>136</v>
      </c>
      <c r="H48" s="85"/>
    </row>
    <row r="49" spans="1:8" x14ac:dyDescent="0.2">
      <c r="C49" s="34" t="s">
        <v>180</v>
      </c>
      <c r="F49" s="84">
        <v>13</v>
      </c>
      <c r="G49" s="69"/>
      <c r="H49" s="69"/>
    </row>
    <row r="50" spans="1:8" ht="13.5" thickBot="1" x14ac:dyDescent="0.25">
      <c r="C50" s="82"/>
      <c r="D50" s="82"/>
      <c r="E50" s="79"/>
      <c r="F50" s="88"/>
      <c r="G50" s="88" t="s">
        <v>180</v>
      </c>
      <c r="H50" s="88"/>
    </row>
    <row r="51" spans="1:8" x14ac:dyDescent="0.2">
      <c r="C51" s="87" t="s">
        <v>177</v>
      </c>
      <c r="D51" s="87"/>
      <c r="E51" s="80"/>
      <c r="F51" s="77" t="s">
        <v>129</v>
      </c>
      <c r="G51" s="71" t="s">
        <v>137</v>
      </c>
      <c r="H51" s="69"/>
    </row>
    <row r="52" spans="1:8" x14ac:dyDescent="0.2">
      <c r="G52" s="69"/>
      <c r="H52" s="69"/>
    </row>
    <row r="53" spans="1:8" ht="13.5" thickBot="1" x14ac:dyDescent="0.25">
      <c r="D53" s="69"/>
      <c r="E53" s="69"/>
      <c r="G53" s="88" t="s">
        <v>177</v>
      </c>
      <c r="H53" s="88"/>
    </row>
    <row r="54" spans="1:8" x14ac:dyDescent="0.2">
      <c r="D54" s="69"/>
      <c r="E54" s="69"/>
      <c r="G54" s="66" t="s">
        <v>138</v>
      </c>
    </row>
    <row r="56" spans="1:8" x14ac:dyDescent="0.2">
      <c r="A56" s="39">
        <v>1</v>
      </c>
      <c r="B56" s="39" t="s">
        <v>179</v>
      </c>
    </row>
    <row r="57" spans="1:8" x14ac:dyDescent="0.2">
      <c r="A57" s="39">
        <v>2</v>
      </c>
      <c r="B57" s="37" t="s">
        <v>178</v>
      </c>
    </row>
    <row r="58" spans="1:8" x14ac:dyDescent="0.2">
      <c r="A58" s="39">
        <v>3</v>
      </c>
      <c r="B58" s="37" t="s">
        <v>175</v>
      </c>
    </row>
    <row r="59" spans="1:8" x14ac:dyDescent="0.2">
      <c r="A59" s="39">
        <v>4</v>
      </c>
      <c r="B59" s="37" t="s">
        <v>176</v>
      </c>
    </row>
    <row r="60" spans="1:8" x14ac:dyDescent="0.2">
      <c r="A60" s="39">
        <v>5</v>
      </c>
      <c r="B60" s="37" t="s">
        <v>174</v>
      </c>
    </row>
    <row r="61" spans="1:8" x14ac:dyDescent="0.2">
      <c r="A61" s="39">
        <v>6</v>
      </c>
      <c r="B61" s="37" t="s">
        <v>173</v>
      </c>
    </row>
    <row r="62" spans="1:8" x14ac:dyDescent="0.2">
      <c r="A62" s="39">
        <v>7</v>
      </c>
      <c r="B62" s="37" t="s">
        <v>180</v>
      </c>
    </row>
    <row r="63" spans="1:8" x14ac:dyDescent="0.2">
      <c r="A63" s="39">
        <v>8</v>
      </c>
      <c r="B63" s="37" t="s">
        <v>177</v>
      </c>
    </row>
  </sheetData>
  <conditionalFormatting sqref="C7:F37 C40:F51">
    <cfRule type="cellIs" dxfId="19" priority="2" operator="equal">
      <formula>13</formula>
    </cfRule>
  </conditionalFormatting>
  <conditionalFormatting sqref="C38:F39">
    <cfRule type="cellIs" dxfId="18" priority="1" operator="equal">
      <formula>13</formula>
    </cfRule>
  </conditionalFormatting>
  <pageMargins left="0.78740157480314965" right="0.39370078740157483" top="0.78740157480314965" bottom="0.39370078740157483" header="0.59055118110236227" footer="0"/>
  <pageSetup paperSize="9" fitToHeight="0" orientation="landscape" r:id="rId1"/>
  <headerFooter>
    <oddHeader>&amp;RPage &amp;P of &amp;N</oddHeader>
  </headerFooter>
  <rowBreaks count="1" manualBreakCount="1">
    <brk id="37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J63"/>
  <sheetViews>
    <sheetView showGridLines="0" showRowColHeaders="0" zoomScaleNormal="100" workbookViewId="0">
      <pane ySplit="2" topLeftCell="A3" activePane="bottomLeft" state="frozen"/>
      <selection activeCell="I1" sqref="I1"/>
      <selection pane="bottomLeft" activeCell="H1" sqref="H1"/>
    </sheetView>
  </sheetViews>
  <sheetFormatPr defaultRowHeight="12.75" x14ac:dyDescent="0.2"/>
  <cols>
    <col min="1" max="1" width="3.42578125" style="34" customWidth="1"/>
    <col min="2" max="2" width="46.5703125" style="34" bestFit="1" customWidth="1"/>
    <col min="3" max="8" width="6.7109375" style="34" customWidth="1"/>
    <col min="9" max="9" width="4.28515625" style="34" customWidth="1"/>
    <col min="10" max="10" width="3.7109375" style="34" customWidth="1"/>
    <col min="11" max="16384" width="9.140625" style="34"/>
  </cols>
  <sheetData>
    <row r="1" spans="1:10" x14ac:dyDescent="0.2">
      <c r="A1" s="33" t="str">
        <f>UPPER((Kalend!D22)&amp;" - "&amp;(Kalend!C22)&amp;" - "&amp;(Kalend!E22))</f>
        <v>L6 - LOOSIVÕISTLUS - 6. ETAPP - LOOSI</v>
      </c>
      <c r="C1" s="61" t="str">
        <f>HYPERLINK("#Kalend!I1","Kalender")</f>
        <v>Kalender</v>
      </c>
      <c r="D1" s="62"/>
      <c r="E1" s="61" t="str">
        <f>HYPERLINK("#Loosireiting!G1","Reiting")</f>
        <v>Reiting</v>
      </c>
    </row>
    <row r="2" spans="1:10" x14ac:dyDescent="0.2">
      <c r="A2" s="62" t="str">
        <f>"Toimumisaeg: "&amp;(Kalend!A22)&amp;" kell "&amp;(Kalend!B22)</f>
        <v>Toimumisaeg: P, 14.04.2013 kell 11:00</v>
      </c>
    </row>
    <row r="3" spans="1:10" x14ac:dyDescent="0.2">
      <c r="A3" s="62" t="str">
        <f>"Toimumiskoht: "&amp;(Kalend!F22)</f>
        <v>Toimumiskoht: K-Järve petangihall</v>
      </c>
    </row>
    <row r="4" spans="1:10" x14ac:dyDescent="0.2">
      <c r="A4" s="62" t="str">
        <f>"Korraldaja: "&amp;(Kalend!G22)</f>
        <v>Korraldaja: K-Järve SHK</v>
      </c>
    </row>
    <row r="6" spans="1:10" x14ac:dyDescent="0.2">
      <c r="A6" s="39" t="s">
        <v>98</v>
      </c>
      <c r="B6" s="39"/>
      <c r="C6" s="40">
        <v>1</v>
      </c>
      <c r="D6" s="40">
        <v>2</v>
      </c>
      <c r="E6" s="40">
        <v>3</v>
      </c>
      <c r="F6" s="40">
        <v>4</v>
      </c>
      <c r="G6" s="40" t="s">
        <v>99</v>
      </c>
      <c r="H6" s="40" t="s">
        <v>55</v>
      </c>
    </row>
    <row r="7" spans="1:10" x14ac:dyDescent="0.2">
      <c r="A7" s="39">
        <v>1</v>
      </c>
      <c r="B7" s="37" t="s">
        <v>181</v>
      </c>
      <c r="C7" s="63"/>
      <c r="D7" s="38">
        <v>13</v>
      </c>
      <c r="E7" s="38">
        <v>12</v>
      </c>
      <c r="F7" s="38">
        <v>13</v>
      </c>
      <c r="G7" s="64" t="s">
        <v>110</v>
      </c>
      <c r="H7" s="38" t="s">
        <v>111</v>
      </c>
      <c r="I7" s="65"/>
    </row>
    <row r="8" spans="1:10" x14ac:dyDescent="0.2">
      <c r="A8" s="39">
        <v>2</v>
      </c>
      <c r="B8" s="37" t="s">
        <v>182</v>
      </c>
      <c r="C8" s="38">
        <v>12</v>
      </c>
      <c r="D8" s="63"/>
      <c r="E8" s="38">
        <v>8</v>
      </c>
      <c r="F8" s="38">
        <v>11</v>
      </c>
      <c r="G8" s="64" t="s">
        <v>107</v>
      </c>
      <c r="H8" s="38" t="s">
        <v>108</v>
      </c>
      <c r="I8" s="65"/>
    </row>
    <row r="9" spans="1:10" x14ac:dyDescent="0.2">
      <c r="A9" s="39">
        <v>3</v>
      </c>
      <c r="B9" s="37" t="s">
        <v>183</v>
      </c>
      <c r="C9" s="38">
        <v>13</v>
      </c>
      <c r="D9" s="38">
        <v>13</v>
      </c>
      <c r="E9" s="63"/>
      <c r="F9" s="38">
        <v>13</v>
      </c>
      <c r="G9" s="64" t="s">
        <v>101</v>
      </c>
      <c r="H9" s="38" t="s">
        <v>102</v>
      </c>
      <c r="I9" s="65"/>
    </row>
    <row r="10" spans="1:10" x14ac:dyDescent="0.2">
      <c r="A10" s="39">
        <v>4</v>
      </c>
      <c r="B10" s="37" t="s">
        <v>184</v>
      </c>
      <c r="C10" s="38">
        <v>9</v>
      </c>
      <c r="D10" s="38">
        <v>13</v>
      </c>
      <c r="E10" s="38">
        <v>4</v>
      </c>
      <c r="F10" s="63"/>
      <c r="G10" s="64" t="s">
        <v>104</v>
      </c>
      <c r="H10" s="38" t="s">
        <v>105</v>
      </c>
      <c r="I10" s="65"/>
    </row>
    <row r="11" spans="1:10" x14ac:dyDescent="0.2">
      <c r="A11" s="66"/>
      <c r="C11" s="67"/>
      <c r="D11" s="67"/>
      <c r="E11" s="67"/>
      <c r="F11" s="67"/>
      <c r="G11" s="68"/>
      <c r="H11" s="67"/>
      <c r="I11" s="69"/>
    </row>
    <row r="12" spans="1:10" x14ac:dyDescent="0.2">
      <c r="A12" s="39" t="s">
        <v>112</v>
      </c>
      <c r="B12" s="39"/>
      <c r="C12" s="40">
        <v>1</v>
      </c>
      <c r="D12" s="40">
        <v>2</v>
      </c>
      <c r="E12" s="40">
        <v>3</v>
      </c>
      <c r="F12" s="40">
        <v>4</v>
      </c>
      <c r="G12" s="40" t="s">
        <v>99</v>
      </c>
      <c r="H12" s="40" t="s">
        <v>55</v>
      </c>
      <c r="I12" s="69"/>
    </row>
    <row r="13" spans="1:10" x14ac:dyDescent="0.2">
      <c r="A13" s="39">
        <v>1</v>
      </c>
      <c r="B13" s="37" t="s">
        <v>185</v>
      </c>
      <c r="C13" s="63"/>
      <c r="D13" s="182">
        <v>11</v>
      </c>
      <c r="E13" s="38">
        <v>10</v>
      </c>
      <c r="F13" s="182">
        <v>13</v>
      </c>
      <c r="G13" s="181" t="s">
        <v>104</v>
      </c>
      <c r="H13" s="38" t="s">
        <v>111</v>
      </c>
      <c r="I13" s="195" t="s">
        <v>274</v>
      </c>
      <c r="J13" s="186" t="s">
        <v>272</v>
      </c>
    </row>
    <row r="14" spans="1:10" x14ac:dyDescent="0.2">
      <c r="A14" s="39">
        <v>2</v>
      </c>
      <c r="B14" s="37" t="s">
        <v>186</v>
      </c>
      <c r="C14" s="182">
        <v>13</v>
      </c>
      <c r="D14" s="63"/>
      <c r="E14" s="38">
        <v>3</v>
      </c>
      <c r="F14" s="182">
        <v>5</v>
      </c>
      <c r="G14" s="181" t="s">
        <v>104</v>
      </c>
      <c r="H14" s="38" t="s">
        <v>108</v>
      </c>
      <c r="I14" s="195" t="s">
        <v>275</v>
      </c>
      <c r="J14" s="67"/>
    </row>
    <row r="15" spans="1:10" x14ac:dyDescent="0.2">
      <c r="A15" s="39">
        <v>3</v>
      </c>
      <c r="B15" s="37" t="s">
        <v>187</v>
      </c>
      <c r="C15" s="38">
        <v>13</v>
      </c>
      <c r="D15" s="70">
        <v>13</v>
      </c>
      <c r="E15" s="63"/>
      <c r="F15" s="38">
        <v>13</v>
      </c>
      <c r="G15" s="64" t="s">
        <v>101</v>
      </c>
      <c r="H15" s="70" t="s">
        <v>102</v>
      </c>
      <c r="I15" s="196"/>
      <c r="J15" s="67"/>
    </row>
    <row r="16" spans="1:10" x14ac:dyDescent="0.2">
      <c r="A16" s="39">
        <v>4</v>
      </c>
      <c r="B16" s="37" t="s">
        <v>148</v>
      </c>
      <c r="C16" s="182">
        <v>8</v>
      </c>
      <c r="D16" s="182">
        <v>13</v>
      </c>
      <c r="E16" s="38">
        <v>8</v>
      </c>
      <c r="F16" s="63"/>
      <c r="G16" s="181" t="s">
        <v>104</v>
      </c>
      <c r="H16" s="38" t="s">
        <v>105</v>
      </c>
      <c r="I16" s="195" t="s">
        <v>274</v>
      </c>
      <c r="J16" s="186" t="s">
        <v>273</v>
      </c>
    </row>
    <row r="17" spans="1:9" x14ac:dyDescent="0.2">
      <c r="A17" s="71"/>
      <c r="B17" s="69"/>
      <c r="C17" s="72"/>
      <c r="D17" s="73"/>
      <c r="E17" s="72"/>
      <c r="F17" s="74"/>
      <c r="G17" s="65"/>
      <c r="H17" s="72"/>
      <c r="I17" s="65"/>
    </row>
    <row r="18" spans="1:9" x14ac:dyDescent="0.2">
      <c r="A18" s="71"/>
      <c r="B18" s="75" t="s">
        <v>117</v>
      </c>
      <c r="C18" s="65" t="s">
        <v>118</v>
      </c>
      <c r="D18" s="65" t="s">
        <v>119</v>
      </c>
      <c r="F18" s="74"/>
      <c r="G18" s="65"/>
      <c r="H18" s="72"/>
      <c r="I18" s="65"/>
    </row>
    <row r="19" spans="1:9" x14ac:dyDescent="0.2">
      <c r="A19" s="71"/>
      <c r="B19" s="75" t="s">
        <v>120</v>
      </c>
      <c r="C19" s="65" t="s">
        <v>121</v>
      </c>
      <c r="D19" s="65" t="s">
        <v>122</v>
      </c>
      <c r="F19" s="74"/>
      <c r="G19" s="65"/>
      <c r="H19" s="72"/>
      <c r="I19" s="65"/>
    </row>
    <row r="20" spans="1:9" x14ac:dyDescent="0.2">
      <c r="A20" s="71"/>
      <c r="B20" s="75" t="s">
        <v>123</v>
      </c>
      <c r="C20" s="65" t="s">
        <v>104</v>
      </c>
      <c r="D20" s="65" t="s">
        <v>124</v>
      </c>
      <c r="F20" s="74"/>
      <c r="G20" s="65"/>
      <c r="H20" s="72"/>
      <c r="I20" s="65"/>
    </row>
    <row r="21" spans="1:9" x14ac:dyDescent="0.2">
      <c r="A21" s="71"/>
      <c r="B21" s="75"/>
      <c r="C21" s="65"/>
      <c r="D21" s="65"/>
      <c r="F21" s="74"/>
      <c r="G21" s="65"/>
      <c r="H21" s="72"/>
      <c r="I21" s="65"/>
    </row>
    <row r="22" spans="1:9" x14ac:dyDescent="0.2">
      <c r="A22" s="177" t="s">
        <v>268</v>
      </c>
      <c r="B22" s="75"/>
      <c r="C22" s="65"/>
      <c r="D22" s="65"/>
      <c r="F22" s="74"/>
      <c r="G22" s="65"/>
      <c r="H22" s="72"/>
      <c r="I22" s="65"/>
    </row>
    <row r="23" spans="1:9" x14ac:dyDescent="0.2">
      <c r="A23" s="71"/>
      <c r="B23" s="69"/>
      <c r="C23" s="72"/>
      <c r="D23" s="65"/>
      <c r="E23" s="65"/>
      <c r="F23" s="74"/>
      <c r="G23" s="65"/>
      <c r="H23" s="72"/>
      <c r="I23" s="65"/>
    </row>
    <row r="24" spans="1:9" x14ac:dyDescent="0.2">
      <c r="A24" s="76" t="s">
        <v>125</v>
      </c>
      <c r="B24" s="34" t="s">
        <v>183</v>
      </c>
      <c r="C24" s="77">
        <v>11</v>
      </c>
    </row>
    <row r="25" spans="1:9" x14ac:dyDescent="0.2">
      <c r="A25" s="78"/>
      <c r="B25" s="79"/>
      <c r="C25" s="34" t="s">
        <v>185</v>
      </c>
      <c r="F25" s="77">
        <v>5</v>
      </c>
    </row>
    <row r="26" spans="1:9" x14ac:dyDescent="0.2">
      <c r="A26" s="78" t="s">
        <v>126</v>
      </c>
      <c r="B26" s="80" t="s">
        <v>185</v>
      </c>
      <c r="C26" s="81">
        <v>13</v>
      </c>
      <c r="D26" s="82"/>
      <c r="E26" s="79"/>
    </row>
    <row r="27" spans="1:9" ht="13.5" thickBot="1" x14ac:dyDescent="0.25">
      <c r="A27" s="78"/>
      <c r="C27" s="69"/>
      <c r="D27" s="69"/>
      <c r="E27" s="83"/>
      <c r="G27" s="34" t="s">
        <v>187</v>
      </c>
    </row>
    <row r="28" spans="1:9" x14ac:dyDescent="0.2">
      <c r="A28" s="78" t="s">
        <v>128</v>
      </c>
      <c r="B28" s="34" t="s">
        <v>181</v>
      </c>
      <c r="C28" s="84">
        <v>4</v>
      </c>
      <c r="D28" s="69"/>
      <c r="E28" s="83"/>
      <c r="F28" s="85"/>
      <c r="G28" s="86" t="s">
        <v>265</v>
      </c>
      <c r="H28" s="85"/>
    </row>
    <row r="29" spans="1:9" x14ac:dyDescent="0.2">
      <c r="A29" s="78"/>
      <c r="B29" s="79"/>
      <c r="C29" s="87" t="s">
        <v>187</v>
      </c>
      <c r="D29" s="87"/>
      <c r="E29" s="80"/>
      <c r="F29" s="84">
        <v>13</v>
      </c>
      <c r="G29" s="69"/>
      <c r="H29" s="69"/>
    </row>
    <row r="30" spans="1:9" ht="13.5" thickBot="1" x14ac:dyDescent="0.25">
      <c r="A30" s="78" t="s">
        <v>127</v>
      </c>
      <c r="B30" s="80" t="s">
        <v>187</v>
      </c>
      <c r="C30" s="77">
        <v>13</v>
      </c>
      <c r="F30" s="69"/>
      <c r="G30" s="88" t="s">
        <v>185</v>
      </c>
      <c r="H30" s="88"/>
    </row>
    <row r="31" spans="1:9" x14ac:dyDescent="0.2">
      <c r="F31" s="69"/>
      <c r="G31" s="71" t="s">
        <v>267</v>
      </c>
    </row>
    <row r="32" spans="1:9" x14ac:dyDescent="0.2">
      <c r="C32" s="34" t="s">
        <v>183</v>
      </c>
      <c r="F32" s="84">
        <v>13</v>
      </c>
      <c r="G32" s="69"/>
    </row>
    <row r="33" spans="1:9" ht="13.5" thickBot="1" x14ac:dyDescent="0.25">
      <c r="C33" s="82"/>
      <c r="D33" s="82"/>
      <c r="E33" s="79"/>
      <c r="F33" s="88"/>
      <c r="G33" s="69" t="s">
        <v>183</v>
      </c>
    </row>
    <row r="34" spans="1:9" x14ac:dyDescent="0.2">
      <c r="C34" s="87" t="s">
        <v>181</v>
      </c>
      <c r="D34" s="87"/>
      <c r="E34" s="80"/>
      <c r="F34" s="77">
        <v>6</v>
      </c>
      <c r="G34" s="86" t="s">
        <v>266</v>
      </c>
      <c r="H34" s="85"/>
    </row>
    <row r="35" spans="1:9" x14ac:dyDescent="0.2">
      <c r="G35" s="69"/>
      <c r="H35" s="69"/>
    </row>
    <row r="36" spans="1:9" ht="13.5" thickBot="1" x14ac:dyDescent="0.25">
      <c r="C36" s="69"/>
      <c r="D36" s="69"/>
      <c r="G36" s="88" t="s">
        <v>181</v>
      </c>
      <c r="H36" s="88"/>
    </row>
    <row r="37" spans="1:9" x14ac:dyDescent="0.2">
      <c r="C37" s="69"/>
      <c r="D37" s="69"/>
      <c r="G37" s="66" t="s">
        <v>130</v>
      </c>
    </row>
    <row r="38" spans="1:9" x14ac:dyDescent="0.2">
      <c r="A38" s="71"/>
      <c r="B38" s="75"/>
      <c r="C38" s="65"/>
      <c r="D38" s="65"/>
      <c r="F38" s="74"/>
      <c r="G38" s="65"/>
      <c r="H38" s="72"/>
      <c r="I38" s="65"/>
    </row>
    <row r="39" spans="1:9" x14ac:dyDescent="0.2">
      <c r="A39" s="177" t="s">
        <v>269</v>
      </c>
      <c r="B39" s="75"/>
      <c r="C39" s="65"/>
      <c r="D39" s="65"/>
      <c r="F39" s="74"/>
      <c r="G39" s="65"/>
      <c r="H39" s="72"/>
      <c r="I39" s="65"/>
    </row>
    <row r="40" spans="1:9" x14ac:dyDescent="0.2">
      <c r="A40" s="71"/>
      <c r="B40" s="69"/>
      <c r="C40" s="72"/>
      <c r="D40" s="65"/>
      <c r="E40" s="65"/>
      <c r="F40" s="74"/>
      <c r="G40" s="65"/>
      <c r="H40" s="72"/>
      <c r="I40" s="65"/>
    </row>
    <row r="41" spans="1:9" x14ac:dyDescent="0.2">
      <c r="A41" s="76" t="s">
        <v>131</v>
      </c>
      <c r="B41" s="34" t="s">
        <v>184</v>
      </c>
      <c r="C41" s="77">
        <v>13</v>
      </c>
    </row>
    <row r="42" spans="1:9" x14ac:dyDescent="0.2">
      <c r="A42" s="78"/>
      <c r="B42" s="79"/>
      <c r="C42" s="34" t="s">
        <v>184</v>
      </c>
      <c r="F42" s="77">
        <v>12</v>
      </c>
    </row>
    <row r="43" spans="1:9" x14ac:dyDescent="0.2">
      <c r="A43" s="78" t="s">
        <v>132</v>
      </c>
      <c r="B43" s="80" t="s">
        <v>186</v>
      </c>
      <c r="C43" s="81">
        <v>12</v>
      </c>
      <c r="D43" s="82"/>
      <c r="E43" s="79"/>
    </row>
    <row r="44" spans="1:9" ht="13.5" thickBot="1" x14ac:dyDescent="0.25">
      <c r="A44" s="78"/>
      <c r="C44" s="69"/>
      <c r="D44" s="69"/>
      <c r="E44" s="83"/>
      <c r="G44" s="34" t="s">
        <v>182</v>
      </c>
    </row>
    <row r="45" spans="1:9" x14ac:dyDescent="0.2">
      <c r="A45" s="78" t="s">
        <v>133</v>
      </c>
      <c r="B45" s="34" t="s">
        <v>182</v>
      </c>
      <c r="C45" s="84">
        <v>13</v>
      </c>
      <c r="D45" s="69"/>
      <c r="E45" s="83"/>
      <c r="F45" s="89"/>
      <c r="G45" s="86" t="s">
        <v>134</v>
      </c>
      <c r="H45" s="85"/>
    </row>
    <row r="46" spans="1:9" x14ac:dyDescent="0.2">
      <c r="A46" s="78"/>
      <c r="B46" s="79"/>
      <c r="C46" s="87" t="s">
        <v>182</v>
      </c>
      <c r="D46" s="87"/>
      <c r="E46" s="80"/>
      <c r="F46" s="84">
        <v>13</v>
      </c>
    </row>
    <row r="47" spans="1:9" ht="13.5" thickBot="1" x14ac:dyDescent="0.25">
      <c r="A47" s="78" t="s">
        <v>135</v>
      </c>
      <c r="B47" s="80" t="s">
        <v>148</v>
      </c>
      <c r="C47" s="77">
        <v>6</v>
      </c>
      <c r="F47" s="69"/>
      <c r="G47" s="69" t="s">
        <v>184</v>
      </c>
      <c r="H47" s="69"/>
    </row>
    <row r="48" spans="1:9" x14ac:dyDescent="0.2">
      <c r="F48" s="69"/>
      <c r="G48" s="86" t="s">
        <v>136</v>
      </c>
      <c r="H48" s="85"/>
    </row>
    <row r="49" spans="1:8" x14ac:dyDescent="0.2">
      <c r="C49" s="87" t="s">
        <v>148</v>
      </c>
      <c r="F49" s="84">
        <v>13</v>
      </c>
      <c r="G49" s="69"/>
      <c r="H49" s="69"/>
    </row>
    <row r="50" spans="1:8" ht="13.5" thickBot="1" x14ac:dyDescent="0.25">
      <c r="C50" s="82"/>
      <c r="D50" s="82"/>
      <c r="E50" s="79"/>
      <c r="F50" s="88"/>
      <c r="G50" s="88" t="s">
        <v>148</v>
      </c>
      <c r="H50" s="88"/>
    </row>
    <row r="51" spans="1:8" x14ac:dyDescent="0.2">
      <c r="C51" s="87" t="s">
        <v>186</v>
      </c>
      <c r="D51" s="87"/>
      <c r="E51" s="80"/>
      <c r="F51" s="77"/>
      <c r="G51" s="71" t="s">
        <v>137</v>
      </c>
      <c r="H51" s="69"/>
    </row>
    <row r="52" spans="1:8" x14ac:dyDescent="0.2">
      <c r="G52" s="69"/>
      <c r="H52" s="69"/>
    </row>
    <row r="53" spans="1:8" ht="13.5" thickBot="1" x14ac:dyDescent="0.25">
      <c r="D53" s="69"/>
      <c r="E53" s="69"/>
      <c r="G53" s="88" t="s">
        <v>186</v>
      </c>
      <c r="H53" s="88"/>
    </row>
    <row r="54" spans="1:8" x14ac:dyDescent="0.2">
      <c r="D54" s="69"/>
      <c r="E54" s="69"/>
      <c r="G54" s="66" t="s">
        <v>138</v>
      </c>
    </row>
    <row r="56" spans="1:8" x14ac:dyDescent="0.2">
      <c r="A56" s="39">
        <v>1</v>
      </c>
      <c r="B56" s="39" t="s">
        <v>187</v>
      </c>
    </row>
    <row r="57" spans="1:8" x14ac:dyDescent="0.2">
      <c r="A57" s="39">
        <v>2</v>
      </c>
      <c r="B57" s="37" t="s">
        <v>185</v>
      </c>
    </row>
    <row r="58" spans="1:8" x14ac:dyDescent="0.2">
      <c r="A58" s="39">
        <v>3</v>
      </c>
      <c r="B58" s="37" t="s">
        <v>183</v>
      </c>
    </row>
    <row r="59" spans="1:8" x14ac:dyDescent="0.2">
      <c r="A59" s="39">
        <v>4</v>
      </c>
      <c r="B59" s="37" t="s">
        <v>181</v>
      </c>
    </row>
    <row r="60" spans="1:8" x14ac:dyDescent="0.2">
      <c r="A60" s="39">
        <v>5</v>
      </c>
      <c r="B60" s="37" t="s">
        <v>182</v>
      </c>
    </row>
    <row r="61" spans="1:8" x14ac:dyDescent="0.2">
      <c r="A61" s="39">
        <v>6</v>
      </c>
      <c r="B61" s="37" t="s">
        <v>184</v>
      </c>
    </row>
    <row r="62" spans="1:8" x14ac:dyDescent="0.2">
      <c r="A62" s="39">
        <v>7</v>
      </c>
      <c r="B62" s="37" t="s">
        <v>148</v>
      </c>
    </row>
    <row r="63" spans="1:8" x14ac:dyDescent="0.2">
      <c r="A63" s="39">
        <v>8</v>
      </c>
      <c r="B63" s="37" t="s">
        <v>186</v>
      </c>
    </row>
  </sheetData>
  <conditionalFormatting sqref="C7:F20 C23:F37 C40:F51">
    <cfRule type="cellIs" dxfId="17" priority="3" operator="equal">
      <formula>13</formula>
    </cfRule>
  </conditionalFormatting>
  <conditionalFormatting sqref="C21:F22">
    <cfRule type="cellIs" dxfId="16" priority="2" operator="equal">
      <formula>13</formula>
    </cfRule>
  </conditionalFormatting>
  <conditionalFormatting sqref="C38:F39">
    <cfRule type="cellIs" dxfId="15" priority="1" operator="equal">
      <formula>13</formula>
    </cfRule>
  </conditionalFormatting>
  <pageMargins left="0.78740157480314965" right="0.39370078740157483" top="0.78740157480314965" bottom="0.39370078740157483" header="0.59055118110236227" footer="0"/>
  <pageSetup paperSize="9" fitToHeight="0" orientation="landscape" r:id="rId1"/>
  <headerFooter>
    <oddHeader>&amp;R&amp;"Arial,Regular"&amp;9Page &amp;P of &amp;N</oddHeader>
  </headerFooter>
  <rowBreaks count="1" manualBreakCount="1">
    <brk id="37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CC00"/>
    <pageSetUpPr fitToPage="1"/>
  </sheetPr>
  <dimension ref="A1:N43"/>
  <sheetViews>
    <sheetView showGridLines="0" showRowColHeaders="0" workbookViewId="0">
      <pane ySplit="6" topLeftCell="A7" activePane="bottomLeft" state="frozen"/>
      <selection activeCell="I1" sqref="I1"/>
      <selection pane="bottomLeft" activeCell="G1" sqref="G1"/>
    </sheetView>
  </sheetViews>
  <sheetFormatPr defaultRowHeight="12.75" x14ac:dyDescent="0.2"/>
  <cols>
    <col min="1" max="1" width="3.28515625" style="34" customWidth="1"/>
    <col min="2" max="2" width="20.85546875" style="34" bestFit="1" customWidth="1"/>
    <col min="3" max="3" width="6.5703125" style="34" bestFit="1" customWidth="1"/>
    <col min="4" max="9" width="5.5703125" style="34" bestFit="1" customWidth="1"/>
    <col min="10" max="12" width="3.28515625" style="34" customWidth="1"/>
    <col min="13" max="16384" width="9.140625" style="34"/>
  </cols>
  <sheetData>
    <row r="1" spans="1:14" x14ac:dyDescent="0.2">
      <c r="A1" s="33" t="s">
        <v>188</v>
      </c>
      <c r="E1" s="92"/>
      <c r="I1" s="35" t="s">
        <v>255</v>
      </c>
      <c r="J1" s="179" t="s">
        <v>262</v>
      </c>
      <c r="K1" s="180" t="s">
        <v>52</v>
      </c>
      <c r="L1" s="180" t="s">
        <v>53</v>
      </c>
      <c r="N1" s="144"/>
    </row>
    <row r="2" spans="1:14" x14ac:dyDescent="0.2">
      <c r="A2" s="60" t="s">
        <v>256</v>
      </c>
      <c r="E2" s="92"/>
      <c r="I2" s="36"/>
      <c r="J2" s="179"/>
      <c r="K2" s="180"/>
      <c r="L2" s="180"/>
    </row>
    <row r="3" spans="1:14" x14ac:dyDescent="0.2">
      <c r="J3" s="179"/>
      <c r="K3" s="180"/>
      <c r="L3" s="180"/>
    </row>
    <row r="4" spans="1:14" x14ac:dyDescent="0.2">
      <c r="A4" s="37"/>
      <c r="B4" s="38"/>
      <c r="C4" s="37"/>
      <c r="D4" s="159" t="str">
        <f>MID(Kalend!A6,4,5)</f>
        <v>18.11</v>
      </c>
      <c r="E4" s="160" t="str">
        <f>MID(Kalend!A9,4,5)</f>
        <v>16.12</v>
      </c>
      <c r="F4" s="160" t="str">
        <f>MID(Kalend!A12,4,5)</f>
        <v>27.01</v>
      </c>
      <c r="G4" s="160" t="str">
        <f>MID(Kalend!A15,4,5)</f>
        <v>17.02</v>
      </c>
      <c r="H4" s="160" t="str">
        <f>MID(Kalend!A18,4,5)</f>
        <v>17.03</v>
      </c>
      <c r="I4" s="160" t="str">
        <f>MID(Kalend!A23,4,5)</f>
        <v>21.04</v>
      </c>
      <c r="J4" s="179"/>
      <c r="K4" s="180"/>
      <c r="L4" s="180"/>
    </row>
    <row r="5" spans="1:14" x14ac:dyDescent="0.2">
      <c r="A5" s="37"/>
      <c r="B5" s="38"/>
      <c r="C5" s="37"/>
      <c r="D5" s="161" t="str">
        <f>HYPERLINK("#P1!I1"," P1 ")</f>
        <v xml:space="preserve"> P1 </v>
      </c>
      <c r="E5" s="161" t="str">
        <f>HYPERLINK("#P2!H1"," P2 ")</f>
        <v xml:space="preserve"> P2 </v>
      </c>
      <c r="F5" s="161" t="str">
        <f>HYPERLINK("#P3!I1"," P3 ")</f>
        <v xml:space="preserve"> P3 </v>
      </c>
      <c r="G5" s="161" t="str">
        <f>HYPERLINK("#P4!I1"," P4 ")</f>
        <v xml:space="preserve"> P4 </v>
      </c>
      <c r="H5" s="161" t="str">
        <f>HYPERLINK("#P4!I1"," P4 ")</f>
        <v xml:space="preserve"> P4 </v>
      </c>
      <c r="I5" s="161" t="str">
        <f>HYPERLINK("#P6!J1"," P6 ")</f>
        <v xml:space="preserve"> P6 </v>
      </c>
      <c r="J5" s="179"/>
      <c r="K5" s="180"/>
      <c r="L5" s="180"/>
    </row>
    <row r="6" spans="1:14" x14ac:dyDescent="0.2">
      <c r="A6" s="37"/>
      <c r="B6" s="40" t="s">
        <v>54</v>
      </c>
      <c r="C6" s="40" t="s">
        <v>263</v>
      </c>
      <c r="D6" s="163" t="s">
        <v>189</v>
      </c>
      <c r="E6" s="163" t="s">
        <v>189</v>
      </c>
      <c r="F6" s="163" t="s">
        <v>189</v>
      </c>
      <c r="G6" s="163" t="s">
        <v>189</v>
      </c>
      <c r="H6" s="163" t="s">
        <v>189</v>
      </c>
      <c r="I6" s="163" t="s">
        <v>189</v>
      </c>
      <c r="J6" s="179"/>
      <c r="K6" s="180"/>
      <c r="L6" s="180"/>
    </row>
    <row r="7" spans="1:14" x14ac:dyDescent="0.2">
      <c r="A7" s="39">
        <v>1</v>
      </c>
      <c r="B7" s="169" t="s">
        <v>62</v>
      </c>
      <c r="C7" s="41">
        <v>154</v>
      </c>
      <c r="D7" s="47">
        <v>24</v>
      </c>
      <c r="E7" s="47">
        <v>26</v>
      </c>
      <c r="F7" s="162">
        <v>16</v>
      </c>
      <c r="G7" s="47">
        <v>34</v>
      </c>
      <c r="H7" s="47">
        <v>30</v>
      </c>
      <c r="I7" s="42">
        <v>40</v>
      </c>
      <c r="J7" s="45">
        <f>COUNTIF(D7:I7,"&gt;0")</f>
        <v>6</v>
      </c>
      <c r="K7" s="45">
        <f>COUNTIF(D7:I7,"&gt;=30")</f>
        <v>3</v>
      </c>
      <c r="L7" s="45">
        <f>COUNTIF(D7:I7,"=40")</f>
        <v>1</v>
      </c>
    </row>
    <row r="8" spans="1:14" x14ac:dyDescent="0.2">
      <c r="A8" s="39">
        <v>2</v>
      </c>
      <c r="B8" s="46" t="s">
        <v>59</v>
      </c>
      <c r="C8" s="41">
        <v>154</v>
      </c>
      <c r="D8" s="47">
        <v>24</v>
      </c>
      <c r="E8" s="47">
        <v>26</v>
      </c>
      <c r="F8" s="162">
        <v>16</v>
      </c>
      <c r="G8" s="47">
        <v>34</v>
      </c>
      <c r="H8" s="47">
        <v>30</v>
      </c>
      <c r="I8" s="42">
        <v>40</v>
      </c>
      <c r="J8" s="45">
        <f t="shared" ref="J8:J39" si="0">COUNTIF(D8:I8,"&gt;0")</f>
        <v>6</v>
      </c>
      <c r="K8" s="45">
        <f t="shared" ref="K8:K39" si="1">COUNTIF(D8:I8,"&gt;=30")</f>
        <v>3</v>
      </c>
      <c r="L8" s="45">
        <f t="shared" ref="L8:L39" si="2">COUNTIF(D8:I8,"=40")</f>
        <v>1</v>
      </c>
    </row>
    <row r="9" spans="1:14" x14ac:dyDescent="0.2">
      <c r="A9" s="39">
        <v>3</v>
      </c>
      <c r="B9" s="48" t="s">
        <v>69</v>
      </c>
      <c r="C9" s="41">
        <v>152</v>
      </c>
      <c r="D9" s="47">
        <v>30</v>
      </c>
      <c r="E9" s="162">
        <v>22</v>
      </c>
      <c r="F9" s="42">
        <v>40</v>
      </c>
      <c r="G9" s="47">
        <v>22</v>
      </c>
      <c r="H9" s="47">
        <v>26</v>
      </c>
      <c r="I9" s="47">
        <v>34</v>
      </c>
      <c r="J9" s="45">
        <f t="shared" si="0"/>
        <v>6</v>
      </c>
      <c r="K9" s="45">
        <f t="shared" si="1"/>
        <v>3</v>
      </c>
      <c r="L9" s="45">
        <f t="shared" si="2"/>
        <v>1</v>
      </c>
    </row>
    <row r="10" spans="1:14" x14ac:dyDescent="0.2">
      <c r="A10" s="39">
        <v>4</v>
      </c>
      <c r="B10" s="158" t="s">
        <v>190</v>
      </c>
      <c r="C10" s="41">
        <v>148</v>
      </c>
      <c r="D10" s="162">
        <v>14</v>
      </c>
      <c r="E10" s="42">
        <v>40</v>
      </c>
      <c r="F10" s="47">
        <v>34</v>
      </c>
      <c r="G10" s="42">
        <v>40</v>
      </c>
      <c r="H10" s="47">
        <v>16</v>
      </c>
      <c r="I10" s="47">
        <v>18</v>
      </c>
      <c r="J10" s="45">
        <f t="shared" si="0"/>
        <v>6</v>
      </c>
      <c r="K10" s="45">
        <f t="shared" si="1"/>
        <v>3</v>
      </c>
      <c r="L10" s="45">
        <f t="shared" si="2"/>
        <v>2</v>
      </c>
    </row>
    <row r="11" spans="1:14" x14ac:dyDescent="0.2">
      <c r="A11" s="39">
        <v>5</v>
      </c>
      <c r="B11" s="37" t="s">
        <v>87</v>
      </c>
      <c r="C11" s="41">
        <v>144</v>
      </c>
      <c r="D11" s="47">
        <v>14</v>
      </c>
      <c r="E11" s="42">
        <v>40</v>
      </c>
      <c r="F11" s="47">
        <v>34</v>
      </c>
      <c r="G11" s="42">
        <v>40</v>
      </c>
      <c r="H11" s="47">
        <v>16</v>
      </c>
      <c r="I11" s="162" t="s">
        <v>61</v>
      </c>
      <c r="J11" s="45">
        <f t="shared" si="0"/>
        <v>5</v>
      </c>
      <c r="K11" s="45">
        <f t="shared" si="1"/>
        <v>3</v>
      </c>
      <c r="L11" s="45">
        <f t="shared" si="2"/>
        <v>2</v>
      </c>
    </row>
    <row r="12" spans="1:14" x14ac:dyDescent="0.2">
      <c r="A12" s="39">
        <v>6</v>
      </c>
      <c r="B12" s="37" t="s">
        <v>67</v>
      </c>
      <c r="C12" s="41">
        <v>140</v>
      </c>
      <c r="D12" s="47">
        <v>34</v>
      </c>
      <c r="E12" s="47">
        <v>14</v>
      </c>
      <c r="F12" s="162" t="s">
        <v>61</v>
      </c>
      <c r="G12" s="47">
        <v>22</v>
      </c>
      <c r="H12" s="42">
        <v>40</v>
      </c>
      <c r="I12" s="47">
        <v>30</v>
      </c>
      <c r="J12" s="45">
        <f t="shared" si="0"/>
        <v>5</v>
      </c>
      <c r="K12" s="45">
        <f t="shared" si="1"/>
        <v>3</v>
      </c>
      <c r="L12" s="45">
        <f t="shared" si="2"/>
        <v>1</v>
      </c>
    </row>
    <row r="13" spans="1:14" x14ac:dyDescent="0.2">
      <c r="A13" s="39">
        <v>7</v>
      </c>
      <c r="B13" s="37" t="s">
        <v>57</v>
      </c>
      <c r="C13" s="41">
        <v>140</v>
      </c>
      <c r="D13" s="42">
        <v>40</v>
      </c>
      <c r="E13" s="47">
        <v>22</v>
      </c>
      <c r="F13" s="47">
        <v>30</v>
      </c>
      <c r="G13" s="47">
        <v>24</v>
      </c>
      <c r="H13" s="162">
        <v>12</v>
      </c>
      <c r="I13" s="47">
        <v>24</v>
      </c>
      <c r="J13" s="45">
        <f t="shared" si="0"/>
        <v>6</v>
      </c>
      <c r="K13" s="45">
        <f t="shared" si="1"/>
        <v>2</v>
      </c>
      <c r="L13" s="45">
        <f t="shared" si="2"/>
        <v>1</v>
      </c>
    </row>
    <row r="14" spans="1:14" x14ac:dyDescent="0.2">
      <c r="A14" s="39">
        <v>8</v>
      </c>
      <c r="B14" s="37" t="s">
        <v>64</v>
      </c>
      <c r="C14" s="41">
        <v>134</v>
      </c>
      <c r="D14" s="47">
        <v>22</v>
      </c>
      <c r="E14" s="47">
        <v>24</v>
      </c>
      <c r="F14" s="162">
        <v>18</v>
      </c>
      <c r="G14" s="47">
        <v>20</v>
      </c>
      <c r="H14" s="47">
        <v>34</v>
      </c>
      <c r="I14" s="47">
        <v>34</v>
      </c>
      <c r="J14" s="45">
        <f t="shared" si="0"/>
        <v>6</v>
      </c>
      <c r="K14" s="45">
        <f t="shared" si="1"/>
        <v>2</v>
      </c>
      <c r="L14" s="45">
        <f t="shared" si="2"/>
        <v>0</v>
      </c>
    </row>
    <row r="15" spans="1:14" x14ac:dyDescent="0.2">
      <c r="A15" s="39">
        <v>9</v>
      </c>
      <c r="B15" s="37" t="s">
        <v>82</v>
      </c>
      <c r="C15" s="41">
        <v>132</v>
      </c>
      <c r="D15" s="47">
        <v>34</v>
      </c>
      <c r="E15" s="47">
        <v>14</v>
      </c>
      <c r="F15" s="47">
        <v>14</v>
      </c>
      <c r="G15" s="162" t="s">
        <v>61</v>
      </c>
      <c r="H15" s="42">
        <v>40</v>
      </c>
      <c r="I15" s="47">
        <v>30</v>
      </c>
      <c r="J15" s="45">
        <f t="shared" si="0"/>
        <v>5</v>
      </c>
      <c r="K15" s="45">
        <f t="shared" si="1"/>
        <v>3</v>
      </c>
      <c r="L15" s="45">
        <f t="shared" si="2"/>
        <v>1</v>
      </c>
    </row>
    <row r="16" spans="1:14" x14ac:dyDescent="0.2">
      <c r="A16" s="39">
        <v>10</v>
      </c>
      <c r="B16" s="37" t="s">
        <v>74</v>
      </c>
      <c r="C16" s="40">
        <v>130</v>
      </c>
      <c r="D16" s="47">
        <v>30</v>
      </c>
      <c r="E16" s="47">
        <v>16</v>
      </c>
      <c r="F16" s="42">
        <v>40</v>
      </c>
      <c r="G16" s="162" t="s">
        <v>61</v>
      </c>
      <c r="H16" s="47">
        <v>26</v>
      </c>
      <c r="I16" s="47">
        <v>18</v>
      </c>
      <c r="J16" s="45">
        <f t="shared" si="0"/>
        <v>5</v>
      </c>
      <c r="K16" s="45">
        <f t="shared" si="1"/>
        <v>2</v>
      </c>
      <c r="L16" s="45">
        <f t="shared" si="2"/>
        <v>1</v>
      </c>
    </row>
    <row r="17" spans="1:12" x14ac:dyDescent="0.2">
      <c r="A17" s="39">
        <v>11</v>
      </c>
      <c r="B17" s="37" t="s">
        <v>71</v>
      </c>
      <c r="C17" s="40">
        <v>116</v>
      </c>
      <c r="D17" s="47">
        <v>20</v>
      </c>
      <c r="E17" s="47">
        <v>34</v>
      </c>
      <c r="F17" s="47">
        <v>22</v>
      </c>
      <c r="G17" s="162" t="s">
        <v>61</v>
      </c>
      <c r="H17" s="47">
        <v>18</v>
      </c>
      <c r="I17" s="47">
        <v>22</v>
      </c>
      <c r="J17" s="45">
        <f t="shared" si="0"/>
        <v>5</v>
      </c>
      <c r="K17" s="45">
        <f t="shared" si="1"/>
        <v>1</v>
      </c>
      <c r="L17" s="45">
        <f t="shared" si="2"/>
        <v>0</v>
      </c>
    </row>
    <row r="18" spans="1:12" x14ac:dyDescent="0.2">
      <c r="A18" s="39">
        <v>12</v>
      </c>
      <c r="B18" s="37" t="s">
        <v>58</v>
      </c>
      <c r="C18" s="40">
        <v>112</v>
      </c>
      <c r="D18" s="47">
        <v>16</v>
      </c>
      <c r="E18" s="47">
        <v>20</v>
      </c>
      <c r="F18" s="47">
        <v>26</v>
      </c>
      <c r="G18" s="47">
        <v>30</v>
      </c>
      <c r="H18" s="47">
        <v>20</v>
      </c>
      <c r="I18" s="162" t="s">
        <v>61</v>
      </c>
      <c r="J18" s="45">
        <f t="shared" si="0"/>
        <v>5</v>
      </c>
      <c r="K18" s="45">
        <f t="shared" si="1"/>
        <v>1</v>
      </c>
      <c r="L18" s="45">
        <f t="shared" si="2"/>
        <v>0</v>
      </c>
    </row>
    <row r="19" spans="1:12" x14ac:dyDescent="0.2">
      <c r="A19" s="39">
        <v>12</v>
      </c>
      <c r="B19" s="37" t="s">
        <v>65</v>
      </c>
      <c r="C19" s="40">
        <v>112</v>
      </c>
      <c r="D19" s="47">
        <v>16</v>
      </c>
      <c r="E19" s="47">
        <v>20</v>
      </c>
      <c r="F19" s="47">
        <v>26</v>
      </c>
      <c r="G19" s="47">
        <v>30</v>
      </c>
      <c r="H19" s="47">
        <v>20</v>
      </c>
      <c r="I19" s="162" t="s">
        <v>61</v>
      </c>
      <c r="J19" s="45">
        <f t="shared" si="0"/>
        <v>5</v>
      </c>
      <c r="K19" s="45">
        <f t="shared" si="1"/>
        <v>1</v>
      </c>
      <c r="L19" s="45">
        <f t="shared" si="2"/>
        <v>0</v>
      </c>
    </row>
    <row r="20" spans="1:12" x14ac:dyDescent="0.2">
      <c r="A20" s="39">
        <v>14</v>
      </c>
      <c r="B20" s="37" t="s">
        <v>60</v>
      </c>
      <c r="C20" s="40">
        <v>106</v>
      </c>
      <c r="D20" s="42">
        <v>40</v>
      </c>
      <c r="E20" s="162" t="s">
        <v>61</v>
      </c>
      <c r="F20" s="47">
        <v>30</v>
      </c>
      <c r="G20" s="47">
        <v>24</v>
      </c>
      <c r="H20" s="47">
        <v>12</v>
      </c>
      <c r="I20" s="47"/>
      <c r="J20" s="45">
        <f t="shared" si="0"/>
        <v>4</v>
      </c>
      <c r="K20" s="45">
        <f t="shared" si="1"/>
        <v>2</v>
      </c>
      <c r="L20" s="45">
        <f t="shared" si="2"/>
        <v>1</v>
      </c>
    </row>
    <row r="21" spans="1:12" x14ac:dyDescent="0.2">
      <c r="A21" s="39">
        <v>15</v>
      </c>
      <c r="B21" s="37" t="s">
        <v>73</v>
      </c>
      <c r="C21" s="40">
        <v>100</v>
      </c>
      <c r="D21" s="47">
        <v>26</v>
      </c>
      <c r="E21" s="47">
        <v>30</v>
      </c>
      <c r="F21" s="47">
        <v>24</v>
      </c>
      <c r="G21" s="47">
        <v>20</v>
      </c>
      <c r="H21" s="162" t="s">
        <v>61</v>
      </c>
      <c r="I21" s="47"/>
      <c r="J21" s="45">
        <f t="shared" si="0"/>
        <v>4</v>
      </c>
      <c r="K21" s="45">
        <f t="shared" si="1"/>
        <v>1</v>
      </c>
      <c r="L21" s="45">
        <f t="shared" si="2"/>
        <v>0</v>
      </c>
    </row>
    <row r="22" spans="1:12" x14ac:dyDescent="0.2">
      <c r="A22" s="39">
        <v>15</v>
      </c>
      <c r="B22" s="158" t="s">
        <v>78</v>
      </c>
      <c r="C22" s="40">
        <v>100</v>
      </c>
      <c r="D22" s="47">
        <v>26</v>
      </c>
      <c r="E22" s="47">
        <v>30</v>
      </c>
      <c r="F22" s="47">
        <v>24</v>
      </c>
      <c r="G22" s="47">
        <v>20</v>
      </c>
      <c r="H22" s="162" t="s">
        <v>61</v>
      </c>
      <c r="I22" s="47"/>
      <c r="J22" s="45">
        <f t="shared" si="0"/>
        <v>4</v>
      </c>
      <c r="K22" s="45">
        <f t="shared" si="1"/>
        <v>1</v>
      </c>
      <c r="L22" s="45">
        <f t="shared" si="2"/>
        <v>0</v>
      </c>
    </row>
    <row r="23" spans="1:12" x14ac:dyDescent="0.2">
      <c r="A23" s="39">
        <v>17</v>
      </c>
      <c r="B23" s="37" t="s">
        <v>66</v>
      </c>
      <c r="C23" s="40">
        <v>98</v>
      </c>
      <c r="D23" s="47">
        <v>22</v>
      </c>
      <c r="E23" s="47">
        <v>24</v>
      </c>
      <c r="F23" s="47">
        <v>18</v>
      </c>
      <c r="G23" s="162" t="s">
        <v>61</v>
      </c>
      <c r="H23" s="47">
        <v>34</v>
      </c>
      <c r="I23" s="47"/>
      <c r="J23" s="45">
        <f t="shared" si="0"/>
        <v>4</v>
      </c>
      <c r="K23" s="45">
        <f t="shared" si="1"/>
        <v>1</v>
      </c>
      <c r="L23" s="45">
        <f t="shared" si="2"/>
        <v>0</v>
      </c>
    </row>
    <row r="24" spans="1:12" x14ac:dyDescent="0.2">
      <c r="A24" s="39">
        <v>18</v>
      </c>
      <c r="B24" s="37" t="s">
        <v>63</v>
      </c>
      <c r="C24" s="40">
        <v>94</v>
      </c>
      <c r="D24" s="47">
        <v>20</v>
      </c>
      <c r="E24" s="47">
        <v>34</v>
      </c>
      <c r="F24" s="47">
        <v>22</v>
      </c>
      <c r="G24" s="162" t="s">
        <v>61</v>
      </c>
      <c r="H24" s="47">
        <v>18</v>
      </c>
      <c r="I24" s="47"/>
      <c r="J24" s="45">
        <f t="shared" si="0"/>
        <v>4</v>
      </c>
      <c r="K24" s="45">
        <f t="shared" si="1"/>
        <v>1</v>
      </c>
      <c r="L24" s="45">
        <f t="shared" si="2"/>
        <v>0</v>
      </c>
    </row>
    <row r="25" spans="1:12" x14ac:dyDescent="0.2">
      <c r="A25" s="39">
        <v>19</v>
      </c>
      <c r="B25" s="37" t="s">
        <v>68</v>
      </c>
      <c r="C25" s="40">
        <v>92</v>
      </c>
      <c r="D25" s="162" t="s">
        <v>61</v>
      </c>
      <c r="E25" s="47">
        <v>18</v>
      </c>
      <c r="F25" s="47"/>
      <c r="G25" s="47">
        <v>26</v>
      </c>
      <c r="H25" s="47">
        <v>22</v>
      </c>
      <c r="I25" s="47">
        <v>26</v>
      </c>
      <c r="J25" s="45">
        <f t="shared" si="0"/>
        <v>4</v>
      </c>
      <c r="K25" s="45">
        <f t="shared" si="1"/>
        <v>0</v>
      </c>
      <c r="L25" s="45">
        <f t="shared" si="2"/>
        <v>0</v>
      </c>
    </row>
    <row r="26" spans="1:12" x14ac:dyDescent="0.2">
      <c r="A26" s="39">
        <v>20</v>
      </c>
      <c r="B26" s="37" t="s">
        <v>70</v>
      </c>
      <c r="C26" s="40">
        <v>80</v>
      </c>
      <c r="D26" s="47">
        <v>18</v>
      </c>
      <c r="E26" s="47">
        <v>16</v>
      </c>
      <c r="F26" s="47">
        <v>20</v>
      </c>
      <c r="G26" s="47">
        <v>26</v>
      </c>
      <c r="H26" s="162" t="s">
        <v>61</v>
      </c>
      <c r="I26" s="47"/>
      <c r="J26" s="45">
        <f t="shared" si="0"/>
        <v>4</v>
      </c>
      <c r="K26" s="45">
        <f t="shared" si="1"/>
        <v>0</v>
      </c>
      <c r="L26" s="45">
        <f t="shared" si="2"/>
        <v>0</v>
      </c>
    </row>
    <row r="27" spans="1:12" x14ac:dyDescent="0.2">
      <c r="A27" s="39">
        <v>21</v>
      </c>
      <c r="B27" s="49" t="s">
        <v>76</v>
      </c>
      <c r="C27" s="40">
        <v>56</v>
      </c>
      <c r="D27" s="162" t="s">
        <v>61</v>
      </c>
      <c r="E27" s="47"/>
      <c r="F27" s="47"/>
      <c r="G27" s="47">
        <v>16</v>
      </c>
      <c r="H27" s="47">
        <v>14</v>
      </c>
      <c r="I27" s="47">
        <v>26</v>
      </c>
      <c r="J27" s="45">
        <f t="shared" si="0"/>
        <v>3</v>
      </c>
      <c r="K27" s="45">
        <f t="shared" si="1"/>
        <v>0</v>
      </c>
      <c r="L27" s="45">
        <f t="shared" si="2"/>
        <v>0</v>
      </c>
    </row>
    <row r="28" spans="1:12" x14ac:dyDescent="0.2">
      <c r="A28" s="39">
        <v>22</v>
      </c>
      <c r="B28" s="37" t="s">
        <v>86</v>
      </c>
      <c r="C28" s="40">
        <v>54</v>
      </c>
      <c r="D28" s="47">
        <v>20</v>
      </c>
      <c r="E28" s="47">
        <v>12</v>
      </c>
      <c r="F28" s="162" t="s">
        <v>61</v>
      </c>
      <c r="G28" s="47"/>
      <c r="H28" s="47"/>
      <c r="I28" s="47">
        <v>22</v>
      </c>
      <c r="J28" s="45">
        <f t="shared" si="0"/>
        <v>3</v>
      </c>
      <c r="K28" s="45">
        <f t="shared" si="1"/>
        <v>0</v>
      </c>
      <c r="L28" s="45">
        <f t="shared" si="2"/>
        <v>0</v>
      </c>
    </row>
    <row r="29" spans="1:12" x14ac:dyDescent="0.2">
      <c r="A29" s="39">
        <v>23</v>
      </c>
      <c r="B29" s="37" t="s">
        <v>83</v>
      </c>
      <c r="C29" s="40">
        <v>50</v>
      </c>
      <c r="D29" s="162" t="s">
        <v>61</v>
      </c>
      <c r="E29" s="47"/>
      <c r="F29" s="47"/>
      <c r="G29" s="47">
        <v>16</v>
      </c>
      <c r="H29" s="47">
        <v>14</v>
      </c>
      <c r="I29" s="47">
        <v>20</v>
      </c>
      <c r="J29" s="45">
        <f t="shared" si="0"/>
        <v>3</v>
      </c>
      <c r="K29" s="45">
        <f t="shared" si="1"/>
        <v>0</v>
      </c>
      <c r="L29" s="45">
        <f t="shared" si="2"/>
        <v>0</v>
      </c>
    </row>
    <row r="30" spans="1:12" x14ac:dyDescent="0.2">
      <c r="A30" s="39">
        <v>24</v>
      </c>
      <c r="B30" s="158" t="s">
        <v>72</v>
      </c>
      <c r="C30" s="40">
        <v>38</v>
      </c>
      <c r="D30" s="162" t="s">
        <v>61</v>
      </c>
      <c r="E30" s="47"/>
      <c r="F30" s="47">
        <v>14</v>
      </c>
      <c r="G30" s="47"/>
      <c r="H30" s="47"/>
      <c r="I30" s="47">
        <v>24</v>
      </c>
      <c r="J30" s="45">
        <f t="shared" si="0"/>
        <v>2</v>
      </c>
      <c r="K30" s="45">
        <f t="shared" si="1"/>
        <v>0</v>
      </c>
      <c r="L30" s="45">
        <f t="shared" si="2"/>
        <v>0</v>
      </c>
    </row>
    <row r="31" spans="1:12" x14ac:dyDescent="0.2">
      <c r="A31" s="39">
        <v>25</v>
      </c>
      <c r="B31" s="37" t="s">
        <v>80</v>
      </c>
      <c r="C31" s="40">
        <v>24</v>
      </c>
      <c r="D31" s="162" t="s">
        <v>61</v>
      </c>
      <c r="E31" s="47"/>
      <c r="F31" s="47"/>
      <c r="G31" s="47"/>
      <c r="H31" s="47">
        <v>24</v>
      </c>
      <c r="I31" s="47"/>
      <c r="J31" s="45">
        <f t="shared" si="0"/>
        <v>1</v>
      </c>
      <c r="K31" s="45">
        <f t="shared" si="1"/>
        <v>0</v>
      </c>
      <c r="L31" s="45">
        <f t="shared" si="2"/>
        <v>0</v>
      </c>
    </row>
    <row r="32" spans="1:12" x14ac:dyDescent="0.2">
      <c r="A32" s="39">
        <v>25</v>
      </c>
      <c r="B32" s="37" t="s">
        <v>191</v>
      </c>
      <c r="C32" s="40">
        <v>24</v>
      </c>
      <c r="D32" s="162" t="s">
        <v>61</v>
      </c>
      <c r="E32" s="47"/>
      <c r="F32" s="47"/>
      <c r="G32" s="47"/>
      <c r="H32" s="47">
        <v>24</v>
      </c>
      <c r="I32" s="47"/>
      <c r="J32" s="45">
        <f t="shared" si="0"/>
        <v>1</v>
      </c>
      <c r="K32" s="45">
        <f t="shared" si="1"/>
        <v>0</v>
      </c>
      <c r="L32" s="45">
        <f t="shared" si="2"/>
        <v>0</v>
      </c>
    </row>
    <row r="33" spans="1:12" x14ac:dyDescent="0.2">
      <c r="A33" s="39">
        <v>27</v>
      </c>
      <c r="B33" s="49" t="s">
        <v>75</v>
      </c>
      <c r="C33" s="40">
        <v>22</v>
      </c>
      <c r="D33" s="162" t="s">
        <v>61</v>
      </c>
      <c r="E33" s="47"/>
      <c r="F33" s="47"/>
      <c r="G33" s="47"/>
      <c r="H33" s="47">
        <v>22</v>
      </c>
      <c r="I33" s="47"/>
      <c r="J33" s="45">
        <f t="shared" si="0"/>
        <v>1</v>
      </c>
      <c r="K33" s="45">
        <f t="shared" si="1"/>
        <v>0</v>
      </c>
      <c r="L33" s="45">
        <f t="shared" si="2"/>
        <v>0</v>
      </c>
    </row>
    <row r="34" spans="1:12" x14ac:dyDescent="0.2">
      <c r="A34" s="39">
        <v>28</v>
      </c>
      <c r="B34" s="37" t="s">
        <v>88</v>
      </c>
      <c r="C34" s="40">
        <v>20</v>
      </c>
      <c r="D34" s="49"/>
      <c r="E34" s="49"/>
      <c r="F34" s="49"/>
      <c r="G34" s="49"/>
      <c r="H34" s="49"/>
      <c r="I34" s="47">
        <v>20</v>
      </c>
      <c r="J34" s="45">
        <f t="shared" si="0"/>
        <v>1</v>
      </c>
      <c r="K34" s="45">
        <f t="shared" si="1"/>
        <v>0</v>
      </c>
      <c r="L34" s="45">
        <f t="shared" si="2"/>
        <v>0</v>
      </c>
    </row>
    <row r="35" spans="1:12" x14ac:dyDescent="0.2">
      <c r="A35" s="39">
        <v>28</v>
      </c>
      <c r="B35" s="37" t="s">
        <v>192</v>
      </c>
      <c r="C35" s="40">
        <v>20</v>
      </c>
      <c r="D35" s="162" t="s">
        <v>61</v>
      </c>
      <c r="E35" s="47"/>
      <c r="F35" s="47"/>
      <c r="G35" s="47">
        <v>20</v>
      </c>
      <c r="H35" s="47"/>
      <c r="I35" s="47"/>
      <c r="J35" s="45">
        <f t="shared" si="0"/>
        <v>1</v>
      </c>
      <c r="K35" s="45">
        <f t="shared" si="1"/>
        <v>0</v>
      </c>
      <c r="L35" s="45">
        <f t="shared" si="2"/>
        <v>0</v>
      </c>
    </row>
    <row r="36" spans="1:12" x14ac:dyDescent="0.2">
      <c r="A36" s="39">
        <v>28</v>
      </c>
      <c r="B36" s="158" t="s">
        <v>193</v>
      </c>
      <c r="C36" s="40">
        <v>20</v>
      </c>
      <c r="D36" s="162" t="s">
        <v>61</v>
      </c>
      <c r="E36" s="47"/>
      <c r="F36" s="47">
        <v>20</v>
      </c>
      <c r="G36" s="47"/>
      <c r="H36" s="47"/>
      <c r="I36" s="47"/>
      <c r="J36" s="45">
        <f t="shared" si="0"/>
        <v>1</v>
      </c>
      <c r="K36" s="45">
        <f t="shared" si="1"/>
        <v>0</v>
      </c>
      <c r="L36" s="45">
        <f t="shared" si="2"/>
        <v>0</v>
      </c>
    </row>
    <row r="37" spans="1:12" x14ac:dyDescent="0.2">
      <c r="A37" s="39">
        <v>31</v>
      </c>
      <c r="B37" s="37" t="s">
        <v>194</v>
      </c>
      <c r="C37" s="40">
        <v>18</v>
      </c>
      <c r="D37" s="47">
        <v>18</v>
      </c>
      <c r="E37" s="162" t="s">
        <v>61</v>
      </c>
      <c r="F37" s="47"/>
      <c r="G37" s="47"/>
      <c r="H37" s="47"/>
      <c r="I37" s="47"/>
      <c r="J37" s="45">
        <f t="shared" si="0"/>
        <v>1</v>
      </c>
      <c r="K37" s="45">
        <f t="shared" si="1"/>
        <v>0</v>
      </c>
      <c r="L37" s="45">
        <f t="shared" si="2"/>
        <v>0</v>
      </c>
    </row>
    <row r="38" spans="1:12" x14ac:dyDescent="0.2">
      <c r="A38" s="39">
        <v>31</v>
      </c>
      <c r="B38" s="37" t="s">
        <v>85</v>
      </c>
      <c r="C38" s="40">
        <v>18</v>
      </c>
      <c r="D38" s="162" t="s">
        <v>61</v>
      </c>
      <c r="E38" s="47">
        <v>18</v>
      </c>
      <c r="F38" s="47"/>
      <c r="G38" s="47"/>
      <c r="H38" s="47"/>
      <c r="I38" s="47"/>
      <c r="J38" s="45">
        <f t="shared" si="0"/>
        <v>1</v>
      </c>
      <c r="K38" s="45">
        <f t="shared" si="1"/>
        <v>0</v>
      </c>
      <c r="L38" s="45">
        <f t="shared" si="2"/>
        <v>0</v>
      </c>
    </row>
    <row r="39" spans="1:12" x14ac:dyDescent="0.2">
      <c r="A39" s="39">
        <v>33</v>
      </c>
      <c r="B39" s="37" t="s">
        <v>195</v>
      </c>
      <c r="C39" s="40">
        <v>12</v>
      </c>
      <c r="D39" s="162" t="s">
        <v>61</v>
      </c>
      <c r="E39" s="47">
        <v>12</v>
      </c>
      <c r="F39" s="47"/>
      <c r="G39" s="47"/>
      <c r="H39" s="47"/>
      <c r="I39" s="47"/>
      <c r="J39" s="45">
        <f t="shared" si="0"/>
        <v>1</v>
      </c>
      <c r="K39" s="45">
        <f t="shared" si="1"/>
        <v>0</v>
      </c>
      <c r="L39" s="45">
        <f t="shared" si="2"/>
        <v>0</v>
      </c>
    </row>
    <row r="40" spans="1:12" x14ac:dyDescent="0.2">
      <c r="A40" s="52">
        <f>COUNT(A7:A39)</f>
        <v>33</v>
      </c>
      <c r="B40" s="53" t="s">
        <v>95</v>
      </c>
      <c r="C40" s="54"/>
      <c r="D40" s="55">
        <f t="shared" ref="D40:I40" si="3">COUNTIF(D7:D39,"&gt;=0")</f>
        <v>21</v>
      </c>
      <c r="E40" s="55">
        <f t="shared" si="3"/>
        <v>22</v>
      </c>
      <c r="F40" s="55">
        <f t="shared" si="3"/>
        <v>20</v>
      </c>
      <c r="G40" s="55">
        <f t="shared" si="3"/>
        <v>18</v>
      </c>
      <c r="H40" s="55">
        <f t="shared" si="3"/>
        <v>22</v>
      </c>
      <c r="I40" s="55">
        <f t="shared" si="3"/>
        <v>16</v>
      </c>
      <c r="J40" s="56"/>
      <c r="K40" s="57">
        <f>SUM(K7:K39)</f>
        <v>36</v>
      </c>
      <c r="L40" s="57">
        <f>SUM(L7:L39)</f>
        <v>12</v>
      </c>
    </row>
    <row r="41" spans="1:12" x14ac:dyDescent="0.2">
      <c r="A41" s="58"/>
      <c r="B41" s="53" t="s">
        <v>96</v>
      </c>
      <c r="C41" s="54"/>
      <c r="D41" s="59">
        <v>10</v>
      </c>
      <c r="E41" s="59">
        <v>11</v>
      </c>
      <c r="F41" s="59">
        <v>10</v>
      </c>
      <c r="G41" s="59">
        <v>9</v>
      </c>
      <c r="H41" s="59">
        <v>11</v>
      </c>
      <c r="I41" s="59">
        <v>8</v>
      </c>
      <c r="J41" s="56"/>
      <c r="K41" s="56"/>
      <c r="L41" s="56"/>
    </row>
    <row r="42" spans="1:12" x14ac:dyDescent="0.2">
      <c r="B42" s="93"/>
      <c r="C42" s="94"/>
    </row>
    <row r="43" spans="1:12" x14ac:dyDescent="0.2">
      <c r="B43" s="69"/>
      <c r="C43" s="95"/>
    </row>
  </sheetData>
  <mergeCells count="3">
    <mergeCell ref="J1:J6"/>
    <mergeCell ref="K1:K6"/>
    <mergeCell ref="L1:L6"/>
  </mergeCells>
  <conditionalFormatting sqref="K7:K39">
    <cfRule type="top10" dxfId="14" priority="2" stopIfTrue="1" rank="1"/>
  </conditionalFormatting>
  <conditionalFormatting sqref="L7:L39">
    <cfRule type="top10" dxfId="13" priority="3" stopIfTrue="1" rank="1"/>
  </conditionalFormatting>
  <conditionalFormatting sqref="J7:J39">
    <cfRule type="top10" dxfId="12" priority="4" stopIfTrue="1" rank="1"/>
  </conditionalFormatting>
  <conditionalFormatting sqref="D40:I40">
    <cfRule type="top10" dxfId="11" priority="1" stopIfTrue="1" rank="1"/>
  </conditionalFormatting>
  <pageMargins left="0.78740157480314965" right="0.39370078740157483" top="0.78740157480314965" bottom="0.39370078740157483" header="0.59055118110236227" footer="0"/>
  <pageSetup paperSize="9" fitToHeight="0" orientation="portrait" verticalDpi="360" r:id="rId1"/>
  <headerFooter>
    <oddHeader>&amp;R&amp;"Arial,Regular"&amp;9Page &amp;P of &amp;N</oddHeader>
  </headerFooter>
  <ignoredErrors>
    <ignoredError sqref="J7:L22" formulaRange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14</vt:i4>
      </vt:variant>
    </vt:vector>
  </HeadingPairs>
  <TitlesOfParts>
    <vt:vector size="29" baseType="lpstr">
      <vt:lpstr>Kalend</vt:lpstr>
      <vt:lpstr>Loosireiting</vt:lpstr>
      <vt:lpstr>L1</vt:lpstr>
      <vt:lpstr>L2</vt:lpstr>
      <vt:lpstr>L3</vt:lpstr>
      <vt:lpstr>L4</vt:lpstr>
      <vt:lpstr>L5</vt:lpstr>
      <vt:lpstr>L6</vt:lpstr>
      <vt:lpstr>Paarisreiting</vt:lpstr>
      <vt:lpstr>P1</vt:lpstr>
      <vt:lpstr>P2</vt:lpstr>
      <vt:lpstr>P3</vt:lpstr>
      <vt:lpstr>P4</vt:lpstr>
      <vt:lpstr>P5</vt:lpstr>
      <vt:lpstr>P6</vt:lpstr>
      <vt:lpstr>'L1'!Print_Titles</vt:lpstr>
      <vt:lpstr>'L2'!Print_Titles</vt:lpstr>
      <vt:lpstr>'L3'!Print_Titles</vt:lpstr>
      <vt:lpstr>'L4'!Print_Titles</vt:lpstr>
      <vt:lpstr>'L5'!Print_Titles</vt:lpstr>
      <vt:lpstr>'L6'!Print_Titles</vt:lpstr>
      <vt:lpstr>Loosireiting!Print_Titles</vt:lpstr>
      <vt:lpstr>'P1'!Print_Titles</vt:lpstr>
      <vt:lpstr>'P2'!Print_Titles</vt:lpstr>
      <vt:lpstr>'P3'!Print_Titles</vt:lpstr>
      <vt:lpstr>'P4'!Print_Titles</vt:lpstr>
      <vt:lpstr>'P5'!Print_Titles</vt:lpstr>
      <vt:lpstr>'P6'!Print_Titles</vt:lpstr>
      <vt:lpstr>Paarisreiting!Print_Titles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2019-04-12T09:17:19Z</dcterms:created>
  <dcterms:modified xsi:type="dcterms:W3CDTF">2019-04-13T12:20:48Z</dcterms:modified>
</cp:coreProperties>
</file>