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15480" windowHeight="8580" tabRatio="724"/>
  </bookViews>
  <sheets>
    <sheet name="Võistkondlik" sheetId="11" r:id="rId1"/>
    <sheet name="Nimed" sheetId="18" r:id="rId2"/>
    <sheet name="M 35-49" sheetId="2" r:id="rId3"/>
    <sheet name="M 50-59" sheetId="1" r:id="rId4"/>
    <sheet name="M 60-69" sheetId="3" r:id="rId5"/>
    <sheet name="M 70+" sheetId="4" r:id="rId6"/>
    <sheet name="N 35-44" sheetId="7" r:id="rId7"/>
    <sheet name="N 45-59" sheetId="8" r:id="rId8"/>
    <sheet name="N 60-69" sheetId="9" r:id="rId9"/>
    <sheet name="N 70+" sheetId="10" r:id="rId10"/>
    <sheet name="Juhend" sheetId="14" r:id="rId11"/>
  </sheets>
  <definedNames>
    <definedName name="_xlnm.Print_Area" localSheetId="2">'M 35-49'!$A$1:$K$316</definedName>
    <definedName name="_xlnm.Print_Area" localSheetId="3">'M 50-59'!$A$1:$K$305</definedName>
    <definedName name="_xlnm.Print_Area" localSheetId="4">'M 60-69'!$A$1:$L$316</definedName>
    <definedName name="_xlnm.Print_Area" localSheetId="5">'M 70+'!$A$1:$K$306</definedName>
    <definedName name="_xlnm.Print_Area" localSheetId="6">'N 35-44'!$A$1:$L$301</definedName>
    <definedName name="_xlnm.Print_Area" localSheetId="7">'N 45-59'!$A$1:$K$302</definedName>
    <definedName name="_xlnm.Print_Area" localSheetId="8">'N 60-69'!$A$1:$K$306</definedName>
    <definedName name="_xlnm.Print_Area" localSheetId="9">'N 70+'!$A$1:$K$304</definedName>
    <definedName name="_xlnm.Print_Area" localSheetId="1">Nimed!$A$1:$G$93</definedName>
    <definedName name="_xlnm.Print_Titles" localSheetId="2">'M 35-49'!$1:$5</definedName>
    <definedName name="_xlnm.Print_Titles" localSheetId="3">'M 50-59'!$1:$5</definedName>
    <definedName name="_xlnm.Print_Titles" localSheetId="4">'M 60-69'!$1:$5</definedName>
    <definedName name="_xlnm.Print_Titles" localSheetId="5">'M 70+'!$1:$5</definedName>
    <definedName name="_xlnm.Print_Titles" localSheetId="6">'N 35-44'!$1:$5</definedName>
    <definedName name="_xlnm.Print_Titles" localSheetId="7">'N 45-59'!$1:$5</definedName>
    <definedName name="_xlnm.Print_Titles" localSheetId="8">'N 60-69'!$1:$5</definedName>
    <definedName name="_xlnm.Print_Titles" localSheetId="9">'N 70+'!$1:$5</definedName>
    <definedName name="_xlnm.Print_Titles" localSheetId="1">Nimed!$1:$5</definedName>
  </definedNames>
  <calcPr calcId="145621"/>
</workbook>
</file>

<file path=xl/calcChain.xml><?xml version="1.0" encoding="utf-8"?>
<calcChain xmlns="http://schemas.openxmlformats.org/spreadsheetml/2006/main">
  <c r="AI300" i="9" l="1"/>
  <c r="AI301" i="9"/>
  <c r="AI302" i="9"/>
  <c r="AI303" i="9"/>
  <c r="AI304" i="9"/>
  <c r="AI305" i="9"/>
  <c r="AI300" i="8"/>
  <c r="AI301" i="8"/>
  <c r="AI302" i="8"/>
  <c r="AI300" i="7"/>
  <c r="AI301" i="7"/>
  <c r="AI300" i="4"/>
  <c r="AI301" i="4"/>
  <c r="AI302" i="4"/>
  <c r="AI303" i="4"/>
  <c r="AI304" i="4"/>
  <c r="AI305" i="4"/>
  <c r="AI306" i="4"/>
  <c r="AI300" i="3"/>
  <c r="AI301" i="3"/>
  <c r="AI302" i="3"/>
  <c r="AI303" i="3"/>
  <c r="AI304" i="3"/>
  <c r="AI305" i="3"/>
  <c r="AI306" i="3"/>
  <c r="AI307" i="3"/>
  <c r="AI308" i="3"/>
  <c r="AI309" i="3"/>
  <c r="AI310" i="3"/>
  <c r="AI311" i="3"/>
  <c r="AI312" i="3"/>
  <c r="AI313" i="3"/>
  <c r="AI314" i="3"/>
  <c r="AI315" i="3"/>
  <c r="AI316" i="3"/>
  <c r="H114" i="10"/>
  <c r="H111" i="10"/>
  <c r="H108" i="10"/>
  <c r="H105" i="10"/>
  <c r="H102" i="10"/>
  <c r="H117" i="1"/>
  <c r="H114" i="1"/>
  <c r="H111" i="1"/>
  <c r="H108" i="1"/>
  <c r="H105" i="1"/>
  <c r="H102" i="1"/>
  <c r="H109" i="7"/>
  <c r="H106" i="7"/>
  <c r="H108" i="8"/>
  <c r="H105" i="8"/>
  <c r="H102" i="8"/>
  <c r="B123" i="9" l="1"/>
  <c r="H135" i="9" s="1"/>
  <c r="B122" i="9"/>
  <c r="H129" i="9" s="1"/>
  <c r="B121" i="9"/>
  <c r="H132" i="9" s="1"/>
  <c r="B122" i="4"/>
  <c r="H131" i="4" s="1"/>
  <c r="B121" i="4"/>
  <c r="H128" i="4" s="1"/>
  <c r="B120" i="4"/>
  <c r="H134" i="4" s="1"/>
  <c r="C109" i="9" l="1"/>
  <c r="E108" i="9" s="1"/>
  <c r="C107" i="9"/>
  <c r="E113" i="9" s="1"/>
  <c r="H112" i="9" s="1"/>
  <c r="C105" i="9"/>
  <c r="E104" i="9" s="1"/>
  <c r="H106" i="9" s="1"/>
  <c r="C103" i="9"/>
  <c r="E111" i="9" s="1"/>
  <c r="H115" i="9" s="1"/>
  <c r="H109" i="9" l="1"/>
  <c r="B306" i="9" s="1"/>
  <c r="C108" i="4"/>
  <c r="E112" i="4" s="1"/>
  <c r="H111" i="4" s="1"/>
  <c r="C106" i="4"/>
  <c r="E107" i="4" s="1"/>
  <c r="H108" i="4" s="1"/>
  <c r="C104" i="4"/>
  <c r="E110" i="4" s="1"/>
  <c r="H114" i="4" s="1"/>
  <c r="C102" i="4"/>
  <c r="E103" i="4" s="1"/>
  <c r="H105" i="4" s="1"/>
  <c r="B303" i="4" s="1"/>
  <c r="D306" i="9" l="1"/>
  <c r="D303" i="4"/>
  <c r="R303" i="4"/>
  <c r="B306" i="4"/>
  <c r="B305" i="4"/>
  <c r="B304" i="4"/>
  <c r="R304" i="4" s="1"/>
  <c r="D305" i="4" l="1"/>
  <c r="R305" i="4"/>
  <c r="U303" i="4"/>
  <c r="T303" i="4"/>
  <c r="X303" i="4"/>
  <c r="AB303" i="4"/>
  <c r="AF303" i="4"/>
  <c r="Z303" i="4"/>
  <c r="AD303" i="4"/>
  <c r="AH303" i="4"/>
  <c r="AE303" i="4"/>
  <c r="AA303" i="4"/>
  <c r="W303" i="4"/>
  <c r="AG303" i="4"/>
  <c r="AC303" i="4"/>
  <c r="Y303" i="4"/>
  <c r="T304" i="4"/>
  <c r="V304" i="4"/>
  <c r="X304" i="4"/>
  <c r="AA304" i="4"/>
  <c r="AC304" i="4"/>
  <c r="AE304" i="4"/>
  <c r="AG304" i="4"/>
  <c r="U304" i="4"/>
  <c r="W304" i="4"/>
  <c r="Y304" i="4"/>
  <c r="AB304" i="4"/>
  <c r="AD304" i="4"/>
  <c r="AF304" i="4"/>
  <c r="AH304" i="4"/>
  <c r="D306" i="4"/>
  <c r="R306" i="4"/>
  <c r="D304" i="4"/>
  <c r="U305" i="4" l="1"/>
  <c r="T305" i="4"/>
  <c r="X305" i="4"/>
  <c r="AB305" i="4"/>
  <c r="AF305" i="4"/>
  <c r="V305" i="4"/>
  <c r="Z305" i="4"/>
  <c r="AD305" i="4"/>
  <c r="AH305" i="4"/>
  <c r="AE305" i="4"/>
  <c r="AA305" i="4"/>
  <c r="W305" i="4"/>
  <c r="AC305" i="4"/>
  <c r="Y305" i="4"/>
  <c r="T306" i="4"/>
  <c r="V306" i="4"/>
  <c r="X306" i="4"/>
  <c r="AA306" i="4"/>
  <c r="AC306" i="4"/>
  <c r="AE306" i="4"/>
  <c r="AG306" i="4"/>
  <c r="AH306" i="4"/>
  <c r="U306" i="4"/>
  <c r="W306" i="4"/>
  <c r="Y306" i="4"/>
  <c r="AB306" i="4"/>
  <c r="AD306" i="4"/>
  <c r="AF306" i="4"/>
  <c r="H172" i="3"/>
  <c r="C163" i="3"/>
  <c r="C161" i="3"/>
  <c r="E162" i="3" s="1"/>
  <c r="H160" i="3" s="1"/>
  <c r="C159" i="3"/>
  <c r="C157" i="3"/>
  <c r="E165" i="3" s="1"/>
  <c r="H166" i="3" s="1"/>
  <c r="C146" i="3"/>
  <c r="E145" i="3" s="1"/>
  <c r="H146" i="3" s="1"/>
  <c r="C144" i="3"/>
  <c r="E150" i="3" s="1"/>
  <c r="C142" i="3"/>
  <c r="E148" i="3" s="1"/>
  <c r="C140" i="3"/>
  <c r="E141" i="3" s="1"/>
  <c r="H143" i="3" s="1"/>
  <c r="B116" i="3"/>
  <c r="C115" i="3" s="1"/>
  <c r="B114" i="3"/>
  <c r="C129" i="3" s="1"/>
  <c r="E128" i="3" s="1"/>
  <c r="B112" i="3"/>
  <c r="C111" i="3" s="1"/>
  <c r="E113" i="3" s="1"/>
  <c r="H109" i="3" s="1"/>
  <c r="B110" i="3"/>
  <c r="C127" i="3" s="1"/>
  <c r="E133" i="3" s="1"/>
  <c r="B108" i="3"/>
  <c r="C107" i="3" s="1"/>
  <c r="B106" i="3"/>
  <c r="C125" i="3" s="1"/>
  <c r="E124" i="3" s="1"/>
  <c r="H126" i="3" s="1"/>
  <c r="B104" i="3"/>
  <c r="B102" i="3"/>
  <c r="C123" i="3" s="1"/>
  <c r="E131" i="3" s="1"/>
  <c r="H132" i="3" s="1"/>
  <c r="E158" i="3" l="1"/>
  <c r="H163" i="3" s="1"/>
  <c r="E167" i="3"/>
  <c r="H169" i="3" s="1"/>
  <c r="C103" i="3"/>
  <c r="E105" i="3" s="1"/>
  <c r="H114" i="3" s="1"/>
  <c r="E119" i="3"/>
  <c r="H118" i="3" s="1"/>
  <c r="H135" i="3"/>
  <c r="H129" i="3"/>
  <c r="D310" i="3"/>
  <c r="H172" i="2"/>
  <c r="C163" i="2"/>
  <c r="C161" i="2"/>
  <c r="E162" i="2" s="1"/>
  <c r="H160" i="2" s="1"/>
  <c r="C159" i="2"/>
  <c r="C157" i="2"/>
  <c r="C146" i="2"/>
  <c r="C144" i="2"/>
  <c r="C142" i="2"/>
  <c r="C140" i="2"/>
  <c r="B116" i="2"/>
  <c r="B114" i="2"/>
  <c r="B112" i="2"/>
  <c r="B110" i="2"/>
  <c r="B108" i="2"/>
  <c r="B106" i="2"/>
  <c r="B104" i="2"/>
  <c r="B102" i="2"/>
  <c r="E167" i="2"/>
  <c r="E165" i="2"/>
  <c r="H169" i="2" s="1"/>
  <c r="E158" i="2"/>
  <c r="H163" i="2" s="1"/>
  <c r="E117" i="3" l="1"/>
  <c r="H121" i="3" s="1"/>
  <c r="D311" i="3"/>
  <c r="H166" i="2"/>
  <c r="A3" i="18"/>
  <c r="A2" i="18"/>
  <c r="A1" i="18"/>
  <c r="B315" i="3" l="1"/>
  <c r="B316" i="3"/>
  <c r="B312" i="3"/>
  <c r="B314" i="3"/>
  <c r="B313" i="3"/>
  <c r="B301" i="9"/>
  <c r="R301" i="9" s="1"/>
  <c r="B302" i="9"/>
  <c r="R302" i="9" s="1"/>
  <c r="B303" i="9"/>
  <c r="R303" i="9" s="1"/>
  <c r="B304" i="9"/>
  <c r="R304" i="9" s="1"/>
  <c r="B305" i="9"/>
  <c r="R305" i="9" s="1"/>
  <c r="B300" i="9"/>
  <c r="D304" i="9"/>
  <c r="D303" i="9"/>
  <c r="D302" i="9"/>
  <c r="B302" i="8"/>
  <c r="B301" i="8"/>
  <c r="B300" i="8"/>
  <c r="D300" i="8" s="1"/>
  <c r="B301" i="4"/>
  <c r="B302" i="4"/>
  <c r="B300" i="4"/>
  <c r="D300" i="4" s="1"/>
  <c r="D300" i="9" l="1"/>
  <c r="R300" i="9"/>
  <c r="D314" i="3"/>
  <c r="R314" i="3"/>
  <c r="D316" i="3"/>
  <c r="R316" i="3"/>
  <c r="D313" i="3"/>
  <c r="R313" i="3"/>
  <c r="D312" i="3"/>
  <c r="R312" i="3"/>
  <c r="D315" i="3"/>
  <c r="R315" i="3"/>
  <c r="E300" i="9"/>
  <c r="D301" i="9"/>
  <c r="D305" i="9"/>
  <c r="D302" i="8"/>
  <c r="E300" i="8"/>
  <c r="E301" i="8" s="1"/>
  <c r="E302" i="8" s="1"/>
  <c r="D301" i="8"/>
  <c r="E300" i="4"/>
  <c r="E301" i="4" s="1"/>
  <c r="E302" i="4" s="1"/>
  <c r="E303" i="4" s="1"/>
  <c r="D301" i="4"/>
  <c r="D302" i="4"/>
  <c r="E304" i="4" l="1"/>
  <c r="S303" i="4"/>
  <c r="V303" i="4" s="1"/>
  <c r="E301" i="9"/>
  <c r="S300" i="9"/>
  <c r="W315" i="3"/>
  <c r="AA315" i="3"/>
  <c r="AE315" i="3"/>
  <c r="U315" i="3"/>
  <c r="X315" i="3"/>
  <c r="Z315" i="3"/>
  <c r="AB315" i="3"/>
  <c r="AD315" i="3"/>
  <c r="AF315" i="3"/>
  <c r="AH315" i="3"/>
  <c r="T315" i="3"/>
  <c r="Y315" i="3"/>
  <c r="AC315" i="3"/>
  <c r="AG315" i="3"/>
  <c r="U312" i="3"/>
  <c r="Z312" i="3"/>
  <c r="T312" i="3"/>
  <c r="X312" i="3"/>
  <c r="AB312" i="3"/>
  <c r="V312" i="3"/>
  <c r="AD312" i="3"/>
  <c r="AH312" i="3"/>
  <c r="AG312" i="3"/>
  <c r="AC312" i="3"/>
  <c r="Y312" i="3"/>
  <c r="AE312" i="3"/>
  <c r="AA312" i="3"/>
  <c r="W312" i="3"/>
  <c r="U313" i="3"/>
  <c r="Y313" i="3"/>
  <c r="AC313" i="3"/>
  <c r="T313" i="3"/>
  <c r="V313" i="3"/>
  <c r="X313" i="3"/>
  <c r="Z313" i="3"/>
  <c r="AB313" i="3"/>
  <c r="AD313" i="3"/>
  <c r="AF313" i="3"/>
  <c r="AH313" i="3"/>
  <c r="W313" i="3"/>
  <c r="AA313" i="3"/>
  <c r="AE313" i="3"/>
  <c r="U316" i="3"/>
  <c r="AD316" i="3"/>
  <c r="Z316" i="3"/>
  <c r="V316" i="3"/>
  <c r="AG316" i="3"/>
  <c r="AC316" i="3"/>
  <c r="Y316" i="3"/>
  <c r="AF316" i="3"/>
  <c r="AB316" i="3"/>
  <c r="X316" i="3"/>
  <c r="T316" i="3"/>
  <c r="AE316" i="3"/>
  <c r="AA316" i="3"/>
  <c r="W316" i="3"/>
  <c r="U314" i="3"/>
  <c r="T314" i="3"/>
  <c r="AB314" i="3"/>
  <c r="Z314" i="3"/>
  <c r="AD314" i="3"/>
  <c r="AH314" i="3"/>
  <c r="X314" i="3"/>
  <c r="AF314" i="3"/>
  <c r="AG314" i="3"/>
  <c r="AC314" i="3"/>
  <c r="Y314" i="3"/>
  <c r="AE314" i="3"/>
  <c r="AA314" i="3"/>
  <c r="W314" i="3"/>
  <c r="B301" i="7"/>
  <c r="B300" i="7"/>
  <c r="D300" i="7" s="1"/>
  <c r="B303" i="3"/>
  <c r="B302" i="3"/>
  <c r="D302" i="3" s="1"/>
  <c r="B301" i="3"/>
  <c r="D301" i="3" s="1"/>
  <c r="B300" i="3"/>
  <c r="D300" i="3" s="1"/>
  <c r="E305" i="4" l="1"/>
  <c r="S304" i="4"/>
  <c r="Z304" i="4" s="1"/>
  <c r="E302" i="9"/>
  <c r="S301" i="9"/>
  <c r="D301" i="7"/>
  <c r="E300" i="7"/>
  <c r="E301" i="7" s="1"/>
  <c r="E300" i="3"/>
  <c r="E301" i="3" s="1"/>
  <c r="E302" i="3" s="1"/>
  <c r="E303" i="3" s="1"/>
  <c r="D303" i="3"/>
  <c r="E306" i="4" l="1"/>
  <c r="S306" i="4" s="1"/>
  <c r="Z306" i="4" s="1"/>
  <c r="S305" i="4"/>
  <c r="AG305" i="4" s="1"/>
  <c r="E303" i="9"/>
  <c r="S302" i="9"/>
  <c r="B309" i="3"/>
  <c r="D309" i="3" s="1"/>
  <c r="E304" i="9" l="1"/>
  <c r="S303" i="9"/>
  <c r="B307" i="3"/>
  <c r="D307" i="3" s="1"/>
  <c r="B305" i="3"/>
  <c r="D305" i="3" s="1"/>
  <c r="B308" i="3"/>
  <c r="D308" i="3" s="1"/>
  <c r="B306" i="3"/>
  <c r="D306" i="3" s="1"/>
  <c r="B304" i="3"/>
  <c r="E304" i="3" s="1"/>
  <c r="E305" i="3" s="1"/>
  <c r="E306" i="3" s="1"/>
  <c r="E307" i="3" s="1"/>
  <c r="E308" i="3" s="1"/>
  <c r="E309" i="3" s="1"/>
  <c r="E310" i="3" s="1"/>
  <c r="E311" i="3" s="1"/>
  <c r="E312" i="3" s="1"/>
  <c r="E313" i="3" s="1"/>
  <c r="E314" i="3" s="1"/>
  <c r="E315" i="3" s="1"/>
  <c r="E316" i="3" s="1"/>
  <c r="E150" i="2"/>
  <c r="H149" i="2" s="1"/>
  <c r="E145" i="2"/>
  <c r="E141" i="2"/>
  <c r="H143" i="2" s="1"/>
  <c r="E148" i="2"/>
  <c r="H152" i="2" s="1"/>
  <c r="C129" i="2"/>
  <c r="C115" i="2"/>
  <c r="C111" i="2"/>
  <c r="E119" i="2" s="1"/>
  <c r="C127" i="2"/>
  <c r="C107" i="2"/>
  <c r="E117" i="2" s="1"/>
  <c r="H118" i="2" s="1"/>
  <c r="C125" i="2"/>
  <c r="E124" i="2" s="1"/>
  <c r="C123" i="2"/>
  <c r="E131" i="2" s="1"/>
  <c r="C103" i="2"/>
  <c r="E105" i="2" s="1"/>
  <c r="H114" i="2" s="1"/>
  <c r="E305" i="9" l="1"/>
  <c r="S304" i="9"/>
  <c r="E113" i="2"/>
  <c r="H121" i="2"/>
  <c r="D304" i="3"/>
  <c r="H146" i="2"/>
  <c r="H109" i="2"/>
  <c r="E133" i="2"/>
  <c r="H132" i="2" s="1"/>
  <c r="E128" i="2"/>
  <c r="H126" i="2" s="1"/>
  <c r="E306" i="9" l="1"/>
  <c r="S305" i="9"/>
  <c r="S312" i="3"/>
  <c r="AF312" i="3" s="1"/>
  <c r="B301" i="2"/>
  <c r="B303" i="2"/>
  <c r="B300" i="2"/>
  <c r="B302" i="2"/>
  <c r="B304" i="2"/>
  <c r="H135" i="2"/>
  <c r="H129" i="2"/>
  <c r="E299" i="1"/>
  <c r="D299" i="1"/>
  <c r="B299" i="1"/>
  <c r="A299" i="1"/>
  <c r="S313" i="3" l="1"/>
  <c r="AG313" i="3" s="1"/>
  <c r="B305" i="2"/>
  <c r="B316" i="2"/>
  <c r="R316" i="2" s="1"/>
  <c r="AI316" i="2" s="1"/>
  <c r="B315" i="2"/>
  <c r="R315" i="2" s="1"/>
  <c r="AI315" i="2" s="1"/>
  <c r="D316" i="2"/>
  <c r="B312" i="2"/>
  <c r="B308" i="2"/>
  <c r="B311" i="2"/>
  <c r="B307" i="2"/>
  <c r="B314" i="2"/>
  <c r="B310" i="2"/>
  <c r="B306" i="2"/>
  <c r="B313" i="2"/>
  <c r="B309" i="2"/>
  <c r="AH305" i="9"/>
  <c r="AH304" i="9"/>
  <c r="AE303" i="9"/>
  <c r="AH302" i="9"/>
  <c r="AH301" i="9"/>
  <c r="AH300" i="9"/>
  <c r="S302" i="8"/>
  <c r="R302" i="8"/>
  <c r="AH302" i="8" s="1"/>
  <c r="S301" i="8"/>
  <c r="R301" i="8"/>
  <c r="AH301" i="8" s="1"/>
  <c r="S300" i="8"/>
  <c r="R300" i="8"/>
  <c r="AH300" i="8" s="1"/>
  <c r="S301" i="7"/>
  <c r="R301" i="7"/>
  <c r="AH301" i="7" s="1"/>
  <c r="S300" i="7"/>
  <c r="R300" i="7"/>
  <c r="AH300" i="7" s="1"/>
  <c r="S302" i="4"/>
  <c r="R302" i="4"/>
  <c r="AH302" i="4" s="1"/>
  <c r="S301" i="4"/>
  <c r="R301" i="4"/>
  <c r="AH301" i="4" s="1"/>
  <c r="S300" i="4"/>
  <c r="R300" i="4"/>
  <c r="AE300" i="4" s="1"/>
  <c r="S311" i="3"/>
  <c r="R311" i="3"/>
  <c r="S310" i="3"/>
  <c r="R310" i="3"/>
  <c r="AH310" i="3" s="1"/>
  <c r="S309" i="3"/>
  <c r="R309" i="3"/>
  <c r="AG309" i="3" s="1"/>
  <c r="S308" i="3"/>
  <c r="R308" i="3"/>
  <c r="AH308" i="3" s="1"/>
  <c r="S307" i="3"/>
  <c r="R307" i="3"/>
  <c r="AG307" i="3" s="1"/>
  <c r="S306" i="3"/>
  <c r="R306" i="3"/>
  <c r="AH306" i="3" s="1"/>
  <c r="S305" i="3"/>
  <c r="R305" i="3"/>
  <c r="AG305" i="3" s="1"/>
  <c r="S304" i="3"/>
  <c r="R304" i="3"/>
  <c r="AG304" i="3" s="1"/>
  <c r="S303" i="3"/>
  <c r="R303" i="3"/>
  <c r="S302" i="3"/>
  <c r="R302" i="3"/>
  <c r="AG302" i="3" s="1"/>
  <c r="S301" i="3"/>
  <c r="R301" i="3"/>
  <c r="AG301" i="3" s="1"/>
  <c r="S300" i="3"/>
  <c r="R300" i="3"/>
  <c r="AG300" i="3" s="1"/>
  <c r="AG311" i="3" l="1"/>
  <c r="S314" i="3"/>
  <c r="V314" i="3" s="1"/>
  <c r="T316" i="2"/>
  <c r="V316" i="2"/>
  <c r="X316" i="2"/>
  <c r="Z316" i="2"/>
  <c r="AB316" i="2"/>
  <c r="AD316" i="2"/>
  <c r="AF316" i="2"/>
  <c r="AH316" i="2"/>
  <c r="U316" i="2"/>
  <c r="Y316" i="2"/>
  <c r="AA316" i="2"/>
  <c r="AC316" i="2"/>
  <c r="AE316" i="2"/>
  <c r="AG316" i="2"/>
  <c r="U315" i="2"/>
  <c r="T315" i="2"/>
  <c r="X315" i="2"/>
  <c r="AB315" i="2"/>
  <c r="AF315" i="2"/>
  <c r="V315" i="2"/>
  <c r="Z315" i="2"/>
  <c r="AD315" i="2"/>
  <c r="AH315" i="2"/>
  <c r="AC315" i="2"/>
  <c r="Y315" i="2"/>
  <c r="AE315" i="2"/>
  <c r="AA315" i="2"/>
  <c r="W315" i="2"/>
  <c r="D315" i="2"/>
  <c r="AA305" i="9"/>
  <c r="AA301" i="9"/>
  <c r="W305" i="9"/>
  <c r="AE305" i="9"/>
  <c r="W301" i="9"/>
  <c r="AE301" i="9"/>
  <c r="W302" i="4"/>
  <c r="AE302" i="4"/>
  <c r="AA302" i="4"/>
  <c r="AA308" i="3"/>
  <c r="AA304" i="3"/>
  <c r="W308" i="3"/>
  <c r="AE308" i="3"/>
  <c r="W304" i="3"/>
  <c r="AE304" i="3"/>
  <c r="U303" i="9"/>
  <c r="Y303" i="9"/>
  <c r="AC303" i="9"/>
  <c r="AG303" i="9"/>
  <c r="U301" i="9"/>
  <c r="Y301" i="9"/>
  <c r="AC301" i="9"/>
  <c r="AG301" i="9"/>
  <c r="W303" i="9"/>
  <c r="AA303" i="9"/>
  <c r="U305" i="9"/>
  <c r="Y305" i="9"/>
  <c r="AC305" i="9"/>
  <c r="AG305" i="9"/>
  <c r="W301" i="8"/>
  <c r="AA301" i="8"/>
  <c r="AE301" i="8"/>
  <c r="U301" i="8"/>
  <c r="Y301" i="8"/>
  <c r="AC301" i="8"/>
  <c r="AG301" i="8"/>
  <c r="U301" i="7"/>
  <c r="Y301" i="7"/>
  <c r="AC301" i="7"/>
  <c r="AE301" i="7"/>
  <c r="W301" i="7"/>
  <c r="AA301" i="7"/>
  <c r="AG301" i="7"/>
  <c r="U300" i="4"/>
  <c r="Y300" i="4"/>
  <c r="AC300" i="4"/>
  <c r="AG300" i="4"/>
  <c r="W300" i="4"/>
  <c r="AA300" i="4"/>
  <c r="U302" i="4"/>
  <c r="Y302" i="4"/>
  <c r="AC302" i="4"/>
  <c r="AG302" i="4"/>
  <c r="W300" i="3"/>
  <c r="AA300" i="3"/>
  <c r="AE300" i="3"/>
  <c r="Y302" i="3"/>
  <c r="U300" i="3"/>
  <c r="Y300" i="3"/>
  <c r="AC300" i="3"/>
  <c r="AH302" i="3"/>
  <c r="AE302" i="3"/>
  <c r="AA302" i="3"/>
  <c r="W302" i="3"/>
  <c r="U302" i="3"/>
  <c r="AC302" i="3"/>
  <c r="U306" i="3"/>
  <c r="Y306" i="3"/>
  <c r="AC306" i="3"/>
  <c r="AG306" i="3"/>
  <c r="U310" i="3"/>
  <c r="Y310" i="3"/>
  <c r="AC310" i="3"/>
  <c r="AG310" i="3"/>
  <c r="U304" i="3"/>
  <c r="Y304" i="3"/>
  <c r="AC304" i="3"/>
  <c r="W306" i="3"/>
  <c r="AA306" i="3"/>
  <c r="AE306" i="3"/>
  <c r="U308" i="3"/>
  <c r="Y308" i="3"/>
  <c r="AC308" i="3"/>
  <c r="AG308" i="3"/>
  <c r="W310" i="3"/>
  <c r="AA310" i="3"/>
  <c r="AE310" i="3"/>
  <c r="AH300" i="4"/>
  <c r="AH303" i="9"/>
  <c r="U300" i="9"/>
  <c r="W300" i="9"/>
  <c r="Y300" i="9"/>
  <c r="AA300" i="9"/>
  <c r="AC300" i="9"/>
  <c r="AE300" i="9"/>
  <c r="AG300" i="9"/>
  <c r="T301" i="9"/>
  <c r="V301" i="9"/>
  <c r="X301" i="9"/>
  <c r="Z301" i="9"/>
  <c r="AB301" i="9"/>
  <c r="AD301" i="9"/>
  <c r="AF301" i="9"/>
  <c r="U302" i="9"/>
  <c r="W302" i="9"/>
  <c r="Y302" i="9"/>
  <c r="AA302" i="9"/>
  <c r="AC302" i="9"/>
  <c r="AE302" i="9"/>
  <c r="AG302" i="9"/>
  <c r="T303" i="9"/>
  <c r="V303" i="9"/>
  <c r="X303" i="9"/>
  <c r="Z303" i="9"/>
  <c r="AB303" i="9"/>
  <c r="AD303" i="9"/>
  <c r="AF303" i="9"/>
  <c r="U304" i="9"/>
  <c r="W304" i="9"/>
  <c r="Y304" i="9"/>
  <c r="AA304" i="9"/>
  <c r="AC304" i="9"/>
  <c r="AE304" i="9"/>
  <c r="AG304" i="9"/>
  <c r="T305" i="9"/>
  <c r="V305" i="9"/>
  <c r="X305" i="9"/>
  <c r="Z305" i="9"/>
  <c r="AB305" i="9"/>
  <c r="AD305" i="9"/>
  <c r="AF305" i="9"/>
  <c r="T300" i="9"/>
  <c r="V300" i="9"/>
  <c r="X300" i="9"/>
  <c r="Z300" i="9"/>
  <c r="AB300" i="9"/>
  <c r="AD300" i="9"/>
  <c r="AF300" i="9"/>
  <c r="T302" i="9"/>
  <c r="V302" i="9"/>
  <c r="X302" i="9"/>
  <c r="Z302" i="9"/>
  <c r="AB302" i="9"/>
  <c r="AD302" i="9"/>
  <c r="AF302" i="9"/>
  <c r="T304" i="9"/>
  <c r="V304" i="9"/>
  <c r="X304" i="9"/>
  <c r="Z304" i="9"/>
  <c r="AB304" i="9"/>
  <c r="AD304" i="9"/>
  <c r="AF304" i="9"/>
  <c r="U300" i="8"/>
  <c r="W300" i="8"/>
  <c r="Y300" i="8"/>
  <c r="AA300" i="8"/>
  <c r="AC300" i="8"/>
  <c r="AE300" i="8"/>
  <c r="AG300" i="8"/>
  <c r="T301" i="8"/>
  <c r="V301" i="8"/>
  <c r="X301" i="8"/>
  <c r="Z301" i="8"/>
  <c r="AB301" i="8"/>
  <c r="AD301" i="8"/>
  <c r="AF301" i="8"/>
  <c r="U302" i="8"/>
  <c r="W302" i="8"/>
  <c r="Y302" i="8"/>
  <c r="AA302" i="8"/>
  <c r="AC302" i="8"/>
  <c r="AE302" i="8"/>
  <c r="AG302" i="8"/>
  <c r="T300" i="8"/>
  <c r="V300" i="8"/>
  <c r="X300" i="8"/>
  <c r="Z300" i="8"/>
  <c r="AB300" i="8"/>
  <c r="AD300" i="8"/>
  <c r="AF300" i="8"/>
  <c r="T302" i="8"/>
  <c r="V302" i="8"/>
  <c r="X302" i="8"/>
  <c r="Z302" i="8"/>
  <c r="AB302" i="8"/>
  <c r="AD302" i="8"/>
  <c r="AF302" i="8"/>
  <c r="U300" i="7"/>
  <c r="W300" i="7"/>
  <c r="Y300" i="7"/>
  <c r="AA300" i="7"/>
  <c r="AC300" i="7"/>
  <c r="AE300" i="7"/>
  <c r="AG300" i="7"/>
  <c r="T301" i="7"/>
  <c r="V301" i="7"/>
  <c r="X301" i="7"/>
  <c r="Z301" i="7"/>
  <c r="AB301" i="7"/>
  <c r="AD301" i="7"/>
  <c r="AF301" i="7"/>
  <c r="T300" i="7"/>
  <c r="V300" i="7"/>
  <c r="X300" i="7"/>
  <c r="Z300" i="7"/>
  <c r="AB300" i="7"/>
  <c r="AD300" i="7"/>
  <c r="AF300" i="7"/>
  <c r="T301" i="4"/>
  <c r="Z301" i="4"/>
  <c r="T300" i="4"/>
  <c r="V300" i="4"/>
  <c r="X300" i="4"/>
  <c r="Z300" i="4"/>
  <c r="AB300" i="4"/>
  <c r="AD300" i="4"/>
  <c r="AF300" i="4"/>
  <c r="U301" i="4"/>
  <c r="W301" i="4"/>
  <c r="Y301" i="4"/>
  <c r="AA301" i="4"/>
  <c r="AC301" i="4"/>
  <c r="AE301" i="4"/>
  <c r="AG301" i="4"/>
  <c r="T302" i="4"/>
  <c r="V302" i="4"/>
  <c r="X302" i="4"/>
  <c r="Z302" i="4"/>
  <c r="AB302" i="4"/>
  <c r="AD302" i="4"/>
  <c r="AF302" i="4"/>
  <c r="V301" i="4"/>
  <c r="X301" i="4"/>
  <c r="AB301" i="4"/>
  <c r="AD301" i="4"/>
  <c r="AF301" i="4"/>
  <c r="AH300" i="3"/>
  <c r="AG303" i="3"/>
  <c r="AH304" i="3"/>
  <c r="T301" i="3"/>
  <c r="V301" i="3"/>
  <c r="X301" i="3"/>
  <c r="Z301" i="3"/>
  <c r="AB301" i="3"/>
  <c r="AD301" i="3"/>
  <c r="AF301" i="3"/>
  <c r="AH301" i="3"/>
  <c r="T303" i="3"/>
  <c r="V303" i="3"/>
  <c r="X303" i="3"/>
  <c r="Z303" i="3"/>
  <c r="AB303" i="3"/>
  <c r="AD303" i="3"/>
  <c r="AF303" i="3"/>
  <c r="AH303" i="3"/>
  <c r="T305" i="3"/>
  <c r="V305" i="3"/>
  <c r="X305" i="3"/>
  <c r="Z305" i="3"/>
  <c r="AB305" i="3"/>
  <c r="AD305" i="3"/>
  <c r="AF305" i="3"/>
  <c r="AH305" i="3"/>
  <c r="T307" i="3"/>
  <c r="V307" i="3"/>
  <c r="X307" i="3"/>
  <c r="Z307" i="3"/>
  <c r="AB307" i="3"/>
  <c r="AD307" i="3"/>
  <c r="AF307" i="3"/>
  <c r="AH307" i="3"/>
  <c r="T309" i="3"/>
  <c r="V309" i="3"/>
  <c r="X309" i="3"/>
  <c r="Z309" i="3"/>
  <c r="AB309" i="3"/>
  <c r="AD309" i="3"/>
  <c r="AF309" i="3"/>
  <c r="AH309" i="3"/>
  <c r="T311" i="3"/>
  <c r="V311" i="3"/>
  <c r="X311" i="3"/>
  <c r="Z311" i="3"/>
  <c r="AB311" i="3"/>
  <c r="AD311" i="3"/>
  <c r="AF311" i="3"/>
  <c r="AH311" i="3"/>
  <c r="T300" i="3"/>
  <c r="V300" i="3"/>
  <c r="X300" i="3"/>
  <c r="Z300" i="3"/>
  <c r="AB300" i="3"/>
  <c r="AD300" i="3"/>
  <c r="AF300" i="3"/>
  <c r="U301" i="3"/>
  <c r="W301" i="3"/>
  <c r="Y301" i="3"/>
  <c r="AA301" i="3"/>
  <c r="AC301" i="3"/>
  <c r="AE301" i="3"/>
  <c r="T302" i="3"/>
  <c r="V302" i="3"/>
  <c r="X302" i="3"/>
  <c r="Z302" i="3"/>
  <c r="AB302" i="3"/>
  <c r="AD302" i="3"/>
  <c r="AF302" i="3"/>
  <c r="U303" i="3"/>
  <c r="W303" i="3"/>
  <c r="Y303" i="3"/>
  <c r="AA303" i="3"/>
  <c r="AC303" i="3"/>
  <c r="AE303" i="3"/>
  <c r="T304" i="3"/>
  <c r="V304" i="3"/>
  <c r="X304" i="3"/>
  <c r="Z304" i="3"/>
  <c r="AB304" i="3"/>
  <c r="AD304" i="3"/>
  <c r="AF304" i="3"/>
  <c r="U305" i="3"/>
  <c r="W305" i="3"/>
  <c r="Y305" i="3"/>
  <c r="AA305" i="3"/>
  <c r="AC305" i="3"/>
  <c r="AE305" i="3"/>
  <c r="T306" i="3"/>
  <c r="V306" i="3"/>
  <c r="X306" i="3"/>
  <c r="Z306" i="3"/>
  <c r="AB306" i="3"/>
  <c r="AD306" i="3"/>
  <c r="AF306" i="3"/>
  <c r="U307" i="3"/>
  <c r="W307" i="3"/>
  <c r="Y307" i="3"/>
  <c r="AA307" i="3"/>
  <c r="AC307" i="3"/>
  <c r="AE307" i="3"/>
  <c r="T308" i="3"/>
  <c r="V308" i="3"/>
  <c r="X308" i="3"/>
  <c r="Z308" i="3"/>
  <c r="AB308" i="3"/>
  <c r="AD308" i="3"/>
  <c r="AF308" i="3"/>
  <c r="U309" i="3"/>
  <c r="W309" i="3"/>
  <c r="Y309" i="3"/>
  <c r="AA309" i="3"/>
  <c r="AC309" i="3"/>
  <c r="AE309" i="3"/>
  <c r="T310" i="3"/>
  <c r="V310" i="3"/>
  <c r="X310" i="3"/>
  <c r="Z310" i="3"/>
  <c r="AB310" i="3"/>
  <c r="AD310" i="3"/>
  <c r="AF310" i="3"/>
  <c r="U311" i="3"/>
  <c r="W311" i="3"/>
  <c r="Y311" i="3"/>
  <c r="AA311" i="3"/>
  <c r="AC311" i="3"/>
  <c r="AE311" i="3"/>
  <c r="S316" i="3" l="1"/>
  <c r="AH316" i="3" s="1"/>
  <c r="S315" i="3"/>
  <c r="V315" i="3" s="1"/>
  <c r="AQ149" i="11"/>
  <c r="AO148" i="11"/>
  <c r="AQ147" i="11"/>
  <c r="AQ122" i="11"/>
  <c r="AQ137" i="11"/>
  <c r="AP117" i="11"/>
  <c r="AN117" i="11"/>
  <c r="AL117" i="11"/>
  <c r="AJ117" i="11"/>
  <c r="AH117" i="11"/>
  <c r="AF117" i="11"/>
  <c r="AD117" i="11"/>
  <c r="AB117" i="11"/>
  <c r="Z117" i="11"/>
  <c r="X117" i="11"/>
  <c r="V117" i="11"/>
  <c r="T117" i="11"/>
  <c r="R117" i="11"/>
  <c r="P117" i="11"/>
  <c r="N117" i="11"/>
  <c r="L117" i="11"/>
  <c r="J117" i="11"/>
  <c r="H117" i="11"/>
  <c r="F117" i="11"/>
  <c r="D117" i="11"/>
  <c r="AQ117" i="11"/>
  <c r="AO117" i="11"/>
  <c r="AM117" i="11"/>
  <c r="AK117" i="11"/>
  <c r="AI117" i="11"/>
  <c r="AG117" i="11"/>
  <c r="AE117" i="11"/>
  <c r="AC117" i="11"/>
  <c r="AA117" i="11"/>
  <c r="Y117" i="11"/>
  <c r="W117" i="11"/>
  <c r="U117" i="11"/>
  <c r="S117" i="11"/>
  <c r="Q117" i="11"/>
  <c r="O117" i="11"/>
  <c r="M117" i="11"/>
  <c r="K117" i="11"/>
  <c r="I117" i="11"/>
  <c r="G117" i="11"/>
  <c r="E117" i="11"/>
  <c r="AQ85" i="11"/>
  <c r="AO85" i="11"/>
  <c r="AM85" i="11"/>
  <c r="AK85" i="11"/>
  <c r="AI85" i="11"/>
  <c r="AG85" i="11"/>
  <c r="AE85" i="11"/>
  <c r="AC85" i="11"/>
  <c r="AA85" i="11"/>
  <c r="Y85" i="11"/>
  <c r="W85" i="11"/>
  <c r="U85" i="11"/>
  <c r="S85" i="11"/>
  <c r="Q85" i="11"/>
  <c r="O85" i="11"/>
  <c r="M85" i="11"/>
  <c r="K85" i="11"/>
  <c r="I85" i="11"/>
  <c r="G85" i="11"/>
  <c r="E85" i="11"/>
  <c r="AP85" i="11"/>
  <c r="AN85" i="11"/>
  <c r="AL85" i="11"/>
  <c r="AJ85" i="11"/>
  <c r="AH85" i="11"/>
  <c r="AF85" i="11"/>
  <c r="AD85" i="11"/>
  <c r="AB85" i="11"/>
  <c r="Z85" i="11"/>
  <c r="X85" i="11"/>
  <c r="V85" i="11"/>
  <c r="T85" i="11"/>
  <c r="R85" i="11"/>
  <c r="P85" i="11"/>
  <c r="N85" i="11"/>
  <c r="L85" i="11"/>
  <c r="J85" i="11"/>
  <c r="H85" i="11"/>
  <c r="F85" i="11"/>
  <c r="D85" i="11"/>
  <c r="AQ53" i="11"/>
  <c r="AO53" i="11"/>
  <c r="AM53" i="11"/>
  <c r="AK53" i="11"/>
  <c r="AI53" i="11"/>
  <c r="AG53" i="11"/>
  <c r="AE53" i="11"/>
  <c r="AC53" i="11"/>
  <c r="AA53" i="11"/>
  <c r="Y53" i="11"/>
  <c r="W53" i="11"/>
  <c r="U53" i="11"/>
  <c r="S53" i="11"/>
  <c r="Q53" i="11"/>
  <c r="O53" i="11"/>
  <c r="M53" i="11"/>
  <c r="K53" i="11"/>
  <c r="I53" i="11"/>
  <c r="G53" i="11"/>
  <c r="E53" i="11"/>
  <c r="AP53" i="11"/>
  <c r="AN53" i="11"/>
  <c r="AL53" i="11"/>
  <c r="AJ53" i="11"/>
  <c r="AH53" i="11"/>
  <c r="AF53" i="11"/>
  <c r="AD53" i="11"/>
  <c r="AB53" i="11"/>
  <c r="Z53" i="11"/>
  <c r="X53" i="11"/>
  <c r="V53" i="11"/>
  <c r="T53" i="11"/>
  <c r="R53" i="11"/>
  <c r="P53" i="11"/>
  <c r="N53" i="11"/>
  <c r="L53" i="11"/>
  <c r="J53" i="11"/>
  <c r="H53" i="11"/>
  <c r="F53" i="11"/>
  <c r="D53" i="11"/>
  <c r="AQ141" i="11"/>
  <c r="AO141" i="11"/>
  <c r="AM141" i="11"/>
  <c r="AK141" i="11"/>
  <c r="AI141" i="11"/>
  <c r="AP141" i="11"/>
  <c r="AL141" i="11"/>
  <c r="AH141" i="11"/>
  <c r="AF141" i="11"/>
  <c r="AD141" i="11"/>
  <c r="AB141" i="11"/>
  <c r="Z141" i="11"/>
  <c r="X141" i="11"/>
  <c r="V141" i="11"/>
  <c r="T141" i="11"/>
  <c r="R141" i="11"/>
  <c r="P141" i="11"/>
  <c r="N141" i="11"/>
  <c r="L141" i="11"/>
  <c r="J141" i="11"/>
  <c r="H141" i="11"/>
  <c r="F141" i="11"/>
  <c r="D141" i="11"/>
  <c r="AN141" i="11"/>
  <c r="AJ141" i="11"/>
  <c r="AG141" i="11"/>
  <c r="AE141" i="11"/>
  <c r="AC141" i="11"/>
  <c r="AA141" i="11"/>
  <c r="Y141" i="11"/>
  <c r="W141" i="11"/>
  <c r="U141" i="11"/>
  <c r="S141" i="11"/>
  <c r="Q141" i="11"/>
  <c r="O141" i="11"/>
  <c r="M141" i="11"/>
  <c r="K141" i="11"/>
  <c r="I141" i="11"/>
  <c r="G141" i="11"/>
  <c r="E141" i="11"/>
  <c r="AP109" i="11"/>
  <c r="AN109" i="11"/>
  <c r="AL109" i="11"/>
  <c r="AJ109" i="11"/>
  <c r="AH109" i="11"/>
  <c r="AF109" i="11"/>
  <c r="AD109" i="11"/>
  <c r="AB109" i="11"/>
  <c r="Z109" i="11"/>
  <c r="X109" i="11"/>
  <c r="V109" i="11"/>
  <c r="T109" i="11"/>
  <c r="R109" i="11"/>
  <c r="P109" i="11"/>
  <c r="N109" i="11"/>
  <c r="L109" i="11"/>
  <c r="AQ109" i="11"/>
  <c r="AO109" i="11"/>
  <c r="AM109" i="11"/>
  <c r="AK109" i="11"/>
  <c r="AI109" i="11"/>
  <c r="AG109" i="11"/>
  <c r="AE109" i="11"/>
  <c r="AC109" i="11"/>
  <c r="AA109" i="11"/>
  <c r="W109" i="11"/>
  <c r="S109" i="11"/>
  <c r="O109" i="11"/>
  <c r="K109" i="11"/>
  <c r="I109" i="11"/>
  <c r="G109" i="11"/>
  <c r="E109" i="11"/>
  <c r="Y109" i="11"/>
  <c r="U109" i="11"/>
  <c r="Q109" i="11"/>
  <c r="M109" i="11"/>
  <c r="J109" i="11"/>
  <c r="H109" i="11"/>
  <c r="F109" i="11"/>
  <c r="D109" i="11"/>
  <c r="AQ77" i="11"/>
  <c r="AO77" i="11"/>
  <c r="AM77" i="11"/>
  <c r="AK77" i="11"/>
  <c r="AI77" i="11"/>
  <c r="AG77" i="11"/>
  <c r="AE77" i="11"/>
  <c r="AC77" i="11"/>
  <c r="AA77" i="11"/>
  <c r="Y77" i="11"/>
  <c r="W77" i="11"/>
  <c r="U77" i="11"/>
  <c r="S77" i="11"/>
  <c r="Q77" i="11"/>
  <c r="O77" i="11"/>
  <c r="M77" i="11"/>
  <c r="K77" i="11"/>
  <c r="I77" i="11"/>
  <c r="G77" i="11"/>
  <c r="E77" i="11"/>
  <c r="AP77" i="11"/>
  <c r="AN77" i="11"/>
  <c r="AL77" i="11"/>
  <c r="AJ77" i="11"/>
  <c r="AH77" i="11"/>
  <c r="AF77" i="11"/>
  <c r="AD77" i="11"/>
  <c r="AB77" i="11"/>
  <c r="Z77" i="11"/>
  <c r="X77" i="11"/>
  <c r="V77" i="11"/>
  <c r="T77" i="11"/>
  <c r="R77" i="11"/>
  <c r="P77" i="11"/>
  <c r="N77" i="11"/>
  <c r="L77" i="11"/>
  <c r="J77" i="11"/>
  <c r="H77" i="11"/>
  <c r="F77" i="11"/>
  <c r="D77" i="11"/>
  <c r="AQ45" i="11"/>
  <c r="AO45" i="11"/>
  <c r="AM45" i="11"/>
  <c r="AK45" i="11"/>
  <c r="AI45" i="11"/>
  <c r="AG45" i="11"/>
  <c r="AE45" i="11"/>
  <c r="AC45" i="11"/>
  <c r="AA45" i="11"/>
  <c r="Y45" i="11"/>
  <c r="W45" i="11"/>
  <c r="U45" i="11"/>
  <c r="S45" i="11"/>
  <c r="Q45" i="11"/>
  <c r="O45" i="11"/>
  <c r="M45" i="11"/>
  <c r="K45" i="11"/>
  <c r="I45" i="11"/>
  <c r="G45" i="11"/>
  <c r="E45" i="11"/>
  <c r="AP45" i="11"/>
  <c r="AN45" i="11"/>
  <c r="AL45" i="11"/>
  <c r="AJ45" i="11"/>
  <c r="AH45" i="11"/>
  <c r="AF45" i="11"/>
  <c r="AD45" i="11"/>
  <c r="AB45" i="11"/>
  <c r="Z45" i="11"/>
  <c r="X45" i="11"/>
  <c r="V45" i="11"/>
  <c r="T45" i="11"/>
  <c r="R45" i="11"/>
  <c r="P45" i="11"/>
  <c r="N45" i="11"/>
  <c r="L45" i="11"/>
  <c r="J45" i="11"/>
  <c r="H45" i="11"/>
  <c r="F45" i="11"/>
  <c r="D45" i="11"/>
  <c r="D149" i="11"/>
  <c r="H149" i="11"/>
  <c r="L149" i="11"/>
  <c r="P149" i="11"/>
  <c r="T149" i="11"/>
  <c r="X149" i="11"/>
  <c r="AB149" i="11"/>
  <c r="AF149" i="11"/>
  <c r="AJ149" i="11"/>
  <c r="AN149" i="11"/>
  <c r="E149" i="11"/>
  <c r="I149" i="11"/>
  <c r="M149" i="11"/>
  <c r="Q149" i="11"/>
  <c r="U149" i="11"/>
  <c r="Y149" i="11"/>
  <c r="AC149" i="11"/>
  <c r="AG149" i="11"/>
  <c r="AK149" i="11"/>
  <c r="AO149" i="11"/>
  <c r="AP133" i="11"/>
  <c r="AN133" i="11"/>
  <c r="AL133" i="11"/>
  <c r="AJ133" i="11"/>
  <c r="AH133" i="11"/>
  <c r="AF133" i="11"/>
  <c r="AD133" i="11"/>
  <c r="AB133" i="11"/>
  <c r="Z133" i="11"/>
  <c r="X133" i="11"/>
  <c r="V133" i="11"/>
  <c r="T133" i="11"/>
  <c r="R133" i="11"/>
  <c r="P133" i="11"/>
  <c r="N133" i="11"/>
  <c r="L133" i="11"/>
  <c r="J133" i="11"/>
  <c r="H133" i="11"/>
  <c r="F133" i="11"/>
  <c r="D133" i="11"/>
  <c r="AQ133" i="11"/>
  <c r="AO133" i="11"/>
  <c r="AM133" i="11"/>
  <c r="AK133" i="11"/>
  <c r="AI133" i="11"/>
  <c r="AG133" i="11"/>
  <c r="AE133" i="11"/>
  <c r="AC133" i="11"/>
  <c r="AA133" i="11"/>
  <c r="Y133" i="11"/>
  <c r="W133" i="11"/>
  <c r="U133" i="11"/>
  <c r="S133" i="11"/>
  <c r="Q133" i="11"/>
  <c r="O133" i="11"/>
  <c r="M133" i="11"/>
  <c r="K133" i="11"/>
  <c r="I133" i="11"/>
  <c r="G133" i="11"/>
  <c r="E133" i="11"/>
  <c r="AQ101" i="11"/>
  <c r="AO101" i="11"/>
  <c r="AM101" i="11"/>
  <c r="AK101" i="11"/>
  <c r="AI101" i="11"/>
  <c r="AG101" i="11"/>
  <c r="AE101" i="11"/>
  <c r="AC101" i="11"/>
  <c r="AA101" i="11"/>
  <c r="Y101" i="11"/>
  <c r="W101" i="11"/>
  <c r="U101" i="11"/>
  <c r="S101" i="11"/>
  <c r="Q101" i="11"/>
  <c r="O101" i="11"/>
  <c r="M101" i="11"/>
  <c r="K101" i="11"/>
  <c r="I101" i="11"/>
  <c r="G101" i="11"/>
  <c r="E101" i="11"/>
  <c r="AP101" i="11"/>
  <c r="AN101" i="11"/>
  <c r="AL101" i="11"/>
  <c r="AJ101" i="11"/>
  <c r="AH101" i="11"/>
  <c r="AF101" i="11"/>
  <c r="AD101" i="11"/>
  <c r="AB101" i="11"/>
  <c r="Z101" i="11"/>
  <c r="X101" i="11"/>
  <c r="V101" i="11"/>
  <c r="T101" i="11"/>
  <c r="R101" i="11"/>
  <c r="P101" i="11"/>
  <c r="N101" i="11"/>
  <c r="L101" i="11"/>
  <c r="J101" i="11"/>
  <c r="H101" i="11"/>
  <c r="F101" i="11"/>
  <c r="D101" i="11"/>
  <c r="AQ69" i="11"/>
  <c r="AO69" i="11"/>
  <c r="AM69" i="11"/>
  <c r="AK69" i="11"/>
  <c r="AI69" i="11"/>
  <c r="AG69" i="11"/>
  <c r="AE69" i="11"/>
  <c r="AC69" i="11"/>
  <c r="AA69" i="11"/>
  <c r="Y69" i="11"/>
  <c r="W69" i="11"/>
  <c r="U69" i="11"/>
  <c r="S69" i="11"/>
  <c r="Q69" i="11"/>
  <c r="O69" i="11"/>
  <c r="M69" i="11"/>
  <c r="K69" i="11"/>
  <c r="I69" i="11"/>
  <c r="G69" i="11"/>
  <c r="E69" i="11"/>
  <c r="AP69" i="11"/>
  <c r="AN69" i="11"/>
  <c r="AL69" i="11"/>
  <c r="AJ69" i="11"/>
  <c r="AH69" i="11"/>
  <c r="AF69" i="11"/>
  <c r="AD69" i="11"/>
  <c r="AB69" i="11"/>
  <c r="Z69" i="11"/>
  <c r="X69" i="11"/>
  <c r="V69" i="11"/>
  <c r="T69" i="11"/>
  <c r="R69" i="11"/>
  <c r="P69" i="11"/>
  <c r="N69" i="11"/>
  <c r="L69" i="11"/>
  <c r="J69" i="11"/>
  <c r="H69" i="11"/>
  <c r="F69" i="11"/>
  <c r="D69" i="11"/>
  <c r="AP125" i="11"/>
  <c r="AN125" i="11"/>
  <c r="AL125" i="11"/>
  <c r="AJ125" i="11"/>
  <c r="AH125" i="11"/>
  <c r="AF125" i="11"/>
  <c r="AD125" i="11"/>
  <c r="AB125" i="11"/>
  <c r="Z125" i="11"/>
  <c r="X125" i="11"/>
  <c r="V125" i="11"/>
  <c r="T125" i="11"/>
  <c r="R125" i="11"/>
  <c r="P125" i="11"/>
  <c r="N125" i="11"/>
  <c r="L125" i="11"/>
  <c r="J125" i="11"/>
  <c r="H125" i="11"/>
  <c r="F125" i="11"/>
  <c r="D125" i="11"/>
  <c r="AQ125" i="11"/>
  <c r="AO125" i="11"/>
  <c r="AM125" i="11"/>
  <c r="AK125" i="11"/>
  <c r="AI125" i="11"/>
  <c r="AG125" i="11"/>
  <c r="AE125" i="11"/>
  <c r="AC125" i="11"/>
  <c r="AA125" i="11"/>
  <c r="Y125" i="11"/>
  <c r="W125" i="11"/>
  <c r="U125" i="11"/>
  <c r="S125" i="11"/>
  <c r="Q125" i="11"/>
  <c r="O125" i="11"/>
  <c r="M125" i="11"/>
  <c r="K125" i="11"/>
  <c r="I125" i="11"/>
  <c r="G125" i="11"/>
  <c r="E125" i="11"/>
  <c r="AQ93" i="11"/>
  <c r="AO93" i="11"/>
  <c r="AM93" i="11"/>
  <c r="AK93" i="11"/>
  <c r="AI93" i="11"/>
  <c r="AG93" i="11"/>
  <c r="AE93" i="11"/>
  <c r="AC93" i="11"/>
  <c r="AA93" i="11"/>
  <c r="Y93" i="11"/>
  <c r="W93" i="11"/>
  <c r="U93" i="11"/>
  <c r="S93" i="11"/>
  <c r="Q93" i="11"/>
  <c r="O93" i="11"/>
  <c r="M93" i="11"/>
  <c r="K93" i="11"/>
  <c r="I93" i="11"/>
  <c r="G93" i="11"/>
  <c r="E93" i="11"/>
  <c r="AP93" i="11"/>
  <c r="AN93" i="11"/>
  <c r="AL93" i="11"/>
  <c r="AJ93" i="11"/>
  <c r="AH93" i="11"/>
  <c r="AF93" i="11"/>
  <c r="AD93" i="11"/>
  <c r="AB93" i="11"/>
  <c r="Z93" i="11"/>
  <c r="X93" i="11"/>
  <c r="V93" i="11"/>
  <c r="T93" i="11"/>
  <c r="R93" i="11"/>
  <c r="P93" i="11"/>
  <c r="N93" i="11"/>
  <c r="L93" i="11"/>
  <c r="J93" i="11"/>
  <c r="H93" i="11"/>
  <c r="F93" i="11"/>
  <c r="D93" i="11"/>
  <c r="AQ61" i="11"/>
  <c r="AO61" i="11"/>
  <c r="AM61" i="11"/>
  <c r="AK61" i="11"/>
  <c r="AI61" i="11"/>
  <c r="AG61" i="11"/>
  <c r="AE61" i="11"/>
  <c r="AC61" i="11"/>
  <c r="AA61" i="11"/>
  <c r="Y61" i="11"/>
  <c r="W61" i="11"/>
  <c r="U61" i="11"/>
  <c r="S61" i="11"/>
  <c r="Q61" i="11"/>
  <c r="O61" i="11"/>
  <c r="M61" i="11"/>
  <c r="K61" i="11"/>
  <c r="I61" i="11"/>
  <c r="G61" i="11"/>
  <c r="E61" i="11"/>
  <c r="AP61" i="11"/>
  <c r="AN61" i="11"/>
  <c r="AL61" i="11"/>
  <c r="AJ61" i="11"/>
  <c r="AH61" i="11"/>
  <c r="AF61" i="11"/>
  <c r="AD61" i="11"/>
  <c r="AB61" i="11"/>
  <c r="Z61" i="11"/>
  <c r="X61" i="11"/>
  <c r="V61" i="11"/>
  <c r="T61" i="11"/>
  <c r="R61" i="11"/>
  <c r="P61" i="11"/>
  <c r="N61" i="11"/>
  <c r="L61" i="11"/>
  <c r="J61" i="11"/>
  <c r="H61" i="11"/>
  <c r="F61" i="11"/>
  <c r="D61" i="11"/>
  <c r="F149" i="11"/>
  <c r="J149" i="11"/>
  <c r="N149" i="11"/>
  <c r="R149" i="11"/>
  <c r="V149" i="11"/>
  <c r="Z149" i="11"/>
  <c r="AD149" i="11"/>
  <c r="AH149" i="11"/>
  <c r="AL149" i="11"/>
  <c r="AP149" i="11"/>
  <c r="G149" i="11"/>
  <c r="K149" i="11"/>
  <c r="O149" i="11"/>
  <c r="S149" i="11"/>
  <c r="W149" i="11"/>
  <c r="AA149" i="11"/>
  <c r="AE149" i="11"/>
  <c r="AI149" i="11"/>
  <c r="AM149" i="11"/>
  <c r="AP132" i="11"/>
  <c r="AN132" i="11"/>
  <c r="AL132" i="11"/>
  <c r="AJ132" i="11"/>
  <c r="AH132" i="11"/>
  <c r="AF132" i="11"/>
  <c r="AD132" i="11"/>
  <c r="AB132" i="11"/>
  <c r="Z132" i="11"/>
  <c r="X132" i="11"/>
  <c r="V132" i="11"/>
  <c r="T132" i="11"/>
  <c r="R132" i="11"/>
  <c r="P132" i="11"/>
  <c r="N132" i="11"/>
  <c r="L132" i="11"/>
  <c r="J132" i="11"/>
  <c r="H132" i="11"/>
  <c r="F132" i="11"/>
  <c r="D132" i="11"/>
  <c r="AQ132" i="11"/>
  <c r="AO132" i="11"/>
  <c r="AM132" i="11"/>
  <c r="AK132" i="11"/>
  <c r="AI132" i="11"/>
  <c r="AG132" i="11"/>
  <c r="AE132" i="11"/>
  <c r="AC132" i="11"/>
  <c r="AA132" i="11"/>
  <c r="Y132" i="11"/>
  <c r="W132" i="11"/>
  <c r="U132" i="11"/>
  <c r="S132" i="11"/>
  <c r="Q132" i="11"/>
  <c r="O132" i="11"/>
  <c r="M132" i="11"/>
  <c r="K132" i="11"/>
  <c r="I132" i="11"/>
  <c r="G132" i="11"/>
  <c r="E132" i="11"/>
  <c r="AP100" i="11"/>
  <c r="AN100" i="11"/>
  <c r="AL100" i="11"/>
  <c r="AJ100" i="11"/>
  <c r="AH100" i="11"/>
  <c r="AF100" i="11"/>
  <c r="AD100" i="11"/>
  <c r="AB100" i="11"/>
  <c r="Z100" i="11"/>
  <c r="X100" i="11"/>
  <c r="V100" i="11"/>
  <c r="T100" i="11"/>
  <c r="R100" i="11"/>
  <c r="P100" i="11"/>
  <c r="N100" i="11"/>
  <c r="L100" i="11"/>
  <c r="J100" i="11"/>
  <c r="H100" i="11"/>
  <c r="F100" i="11"/>
  <c r="D100" i="11"/>
  <c r="AQ100" i="11"/>
  <c r="AO100" i="11"/>
  <c r="AM100" i="11"/>
  <c r="AK100" i="11"/>
  <c r="AI100" i="11"/>
  <c r="AG100" i="11"/>
  <c r="AE100" i="11"/>
  <c r="AC100" i="11"/>
  <c r="AA100" i="11"/>
  <c r="Y100" i="11"/>
  <c r="W100" i="11"/>
  <c r="U100" i="11"/>
  <c r="S100" i="11"/>
  <c r="Q100" i="11"/>
  <c r="O100" i="11"/>
  <c r="M100" i="11"/>
  <c r="K100" i="11"/>
  <c r="I100" i="11"/>
  <c r="G100" i="11"/>
  <c r="E100" i="11"/>
  <c r="AP68" i="11"/>
  <c r="AN68" i="11"/>
  <c r="AL68" i="11"/>
  <c r="AJ68" i="11"/>
  <c r="AH68" i="11"/>
  <c r="AF68" i="11"/>
  <c r="AD68" i="11"/>
  <c r="AB68" i="11"/>
  <c r="Z68" i="11"/>
  <c r="X68" i="11"/>
  <c r="V68" i="11"/>
  <c r="T68" i="11"/>
  <c r="R68" i="11"/>
  <c r="P68" i="11"/>
  <c r="N68" i="11"/>
  <c r="L68" i="11"/>
  <c r="J68" i="11"/>
  <c r="H68" i="11"/>
  <c r="F68" i="11"/>
  <c r="D68" i="11"/>
  <c r="AQ68" i="11"/>
  <c r="AO68" i="11"/>
  <c r="AM68" i="11"/>
  <c r="AK68" i="11"/>
  <c r="AI68" i="11"/>
  <c r="AG68" i="11"/>
  <c r="AE68" i="11"/>
  <c r="AC68" i="11"/>
  <c r="AA68" i="11"/>
  <c r="Y68" i="11"/>
  <c r="W68" i="11"/>
  <c r="U68" i="11"/>
  <c r="S68" i="11"/>
  <c r="Q68" i="11"/>
  <c r="O68" i="11"/>
  <c r="M68" i="11"/>
  <c r="K68" i="11"/>
  <c r="I68" i="11"/>
  <c r="G68" i="11"/>
  <c r="E68" i="11"/>
  <c r="AQ140" i="11"/>
  <c r="AO140" i="11"/>
  <c r="AM140" i="11"/>
  <c r="AK140" i="11"/>
  <c r="AI140" i="11"/>
  <c r="AP140" i="11"/>
  <c r="AL140" i="11"/>
  <c r="AH140" i="11"/>
  <c r="AF140" i="11"/>
  <c r="AD140" i="11"/>
  <c r="AB140" i="11"/>
  <c r="Z140" i="11"/>
  <c r="X140" i="11"/>
  <c r="V140" i="11"/>
  <c r="T140" i="11"/>
  <c r="R140" i="11"/>
  <c r="P140" i="11"/>
  <c r="N140" i="11"/>
  <c r="L140" i="11"/>
  <c r="J140" i="11"/>
  <c r="H140" i="11"/>
  <c r="F140" i="11"/>
  <c r="D140" i="11"/>
  <c r="AN140" i="11"/>
  <c r="AJ140" i="11"/>
  <c r="AG140" i="11"/>
  <c r="AE140" i="11"/>
  <c r="AC140" i="11"/>
  <c r="AA140" i="11"/>
  <c r="Y140" i="11"/>
  <c r="W140" i="11"/>
  <c r="U140" i="11"/>
  <c r="S140" i="11"/>
  <c r="Q140" i="11"/>
  <c r="O140" i="11"/>
  <c r="M140" i="11"/>
  <c r="K140" i="11"/>
  <c r="I140" i="11"/>
  <c r="G140" i="11"/>
  <c r="E140" i="11"/>
  <c r="AP108" i="11"/>
  <c r="AN108" i="11"/>
  <c r="AL108" i="11"/>
  <c r="AJ108" i="11"/>
  <c r="AH108" i="11"/>
  <c r="AF108" i="11"/>
  <c r="AD108" i="11"/>
  <c r="AB108" i="11"/>
  <c r="Z108" i="11"/>
  <c r="X108" i="11"/>
  <c r="V108" i="11"/>
  <c r="T108" i="11"/>
  <c r="R108" i="11"/>
  <c r="P108" i="11"/>
  <c r="N108" i="11"/>
  <c r="AQ108" i="11"/>
  <c r="AO108" i="11"/>
  <c r="AM108" i="11"/>
  <c r="AK108" i="11"/>
  <c r="AI108" i="11"/>
  <c r="AG108" i="11"/>
  <c r="AE108" i="11"/>
  <c r="AC108" i="11"/>
  <c r="AA108" i="11"/>
  <c r="W108" i="11"/>
  <c r="S108" i="11"/>
  <c r="O108" i="11"/>
  <c r="L108" i="11"/>
  <c r="J108" i="11"/>
  <c r="H108" i="11"/>
  <c r="F108" i="11"/>
  <c r="D108" i="11"/>
  <c r="Y108" i="11"/>
  <c r="U108" i="11"/>
  <c r="Q108" i="11"/>
  <c r="M108" i="11"/>
  <c r="K108" i="11"/>
  <c r="I108" i="11"/>
  <c r="G108" i="11"/>
  <c r="E108" i="11"/>
  <c r="AP76" i="11"/>
  <c r="AN76" i="11"/>
  <c r="AL76" i="11"/>
  <c r="AJ76" i="11"/>
  <c r="AH76" i="11"/>
  <c r="AF76" i="11"/>
  <c r="AD76" i="11"/>
  <c r="AB76" i="11"/>
  <c r="Z76" i="11"/>
  <c r="X76" i="11"/>
  <c r="V76" i="11"/>
  <c r="T76" i="11"/>
  <c r="R76" i="11"/>
  <c r="P76" i="11"/>
  <c r="N76" i="11"/>
  <c r="L76" i="11"/>
  <c r="J76" i="11"/>
  <c r="H76" i="11"/>
  <c r="F76" i="11"/>
  <c r="D76" i="11"/>
  <c r="AQ76" i="11"/>
  <c r="AO76" i="11"/>
  <c r="AM76" i="11"/>
  <c r="AK76" i="11"/>
  <c r="AI76" i="11"/>
  <c r="AG76" i="11"/>
  <c r="AE76" i="11"/>
  <c r="AC76" i="11"/>
  <c r="AA76" i="11"/>
  <c r="Y76" i="11"/>
  <c r="W76" i="11"/>
  <c r="U76" i="11"/>
  <c r="S76" i="11"/>
  <c r="Q76" i="11"/>
  <c r="O76" i="11"/>
  <c r="M76" i="11"/>
  <c r="K76" i="11"/>
  <c r="I76" i="11"/>
  <c r="G76" i="11"/>
  <c r="E76" i="11"/>
  <c r="AQ44" i="11"/>
  <c r="AO44" i="11"/>
  <c r="AM44" i="11"/>
  <c r="AK44" i="11"/>
  <c r="AI44" i="11"/>
  <c r="AG44" i="11"/>
  <c r="AE44" i="11"/>
  <c r="AC44" i="11"/>
  <c r="AA44" i="11"/>
  <c r="Y44" i="11"/>
  <c r="W44" i="11"/>
  <c r="U44" i="11"/>
  <c r="S44" i="11"/>
  <c r="Q44" i="11"/>
  <c r="O44" i="11"/>
  <c r="M44" i="11"/>
  <c r="K44" i="11"/>
  <c r="I44" i="11"/>
  <c r="G44" i="11"/>
  <c r="E44" i="11"/>
  <c r="AP44" i="11"/>
  <c r="AN44" i="11"/>
  <c r="AL44" i="11"/>
  <c r="AJ44" i="11"/>
  <c r="AH44" i="11"/>
  <c r="AF44" i="11"/>
  <c r="AD44" i="11"/>
  <c r="AB44" i="11"/>
  <c r="Z44" i="11"/>
  <c r="X44" i="11"/>
  <c r="V44" i="11"/>
  <c r="T44" i="11"/>
  <c r="R44" i="11"/>
  <c r="P44" i="11"/>
  <c r="N44" i="11"/>
  <c r="L44" i="11"/>
  <c r="J44" i="11"/>
  <c r="H44" i="11"/>
  <c r="F44" i="11"/>
  <c r="D44" i="11"/>
  <c r="F148" i="11"/>
  <c r="J148" i="11"/>
  <c r="N148" i="11"/>
  <c r="R148" i="11"/>
  <c r="V148" i="11"/>
  <c r="Z148" i="11"/>
  <c r="AD148" i="11"/>
  <c r="AH148" i="11"/>
  <c r="AL148" i="11"/>
  <c r="AP148" i="11"/>
  <c r="G148" i="11"/>
  <c r="K148" i="11"/>
  <c r="O148" i="11"/>
  <c r="S148" i="11"/>
  <c r="W148" i="11"/>
  <c r="AA148" i="11"/>
  <c r="AE148" i="11"/>
  <c r="AI148" i="11"/>
  <c r="AM148" i="11"/>
  <c r="AQ148" i="11"/>
  <c r="AP116" i="11"/>
  <c r="AN116" i="11"/>
  <c r="AL116" i="11"/>
  <c r="AJ116" i="11"/>
  <c r="AH116" i="11"/>
  <c r="AF116" i="11"/>
  <c r="AD116" i="11"/>
  <c r="AB116" i="11"/>
  <c r="Z116" i="11"/>
  <c r="X116" i="11"/>
  <c r="V116" i="11"/>
  <c r="T116" i="11"/>
  <c r="R116" i="11"/>
  <c r="P116" i="11"/>
  <c r="N116" i="11"/>
  <c r="L116" i="11"/>
  <c r="J116" i="11"/>
  <c r="H116" i="11"/>
  <c r="F116" i="11"/>
  <c r="D116" i="11"/>
  <c r="AQ116" i="11"/>
  <c r="AO116" i="11"/>
  <c r="AM116" i="11"/>
  <c r="AK116" i="11"/>
  <c r="AI116" i="11"/>
  <c r="AG116" i="11"/>
  <c r="AE116" i="11"/>
  <c r="AC116" i="11"/>
  <c r="AA116" i="11"/>
  <c r="Y116" i="11"/>
  <c r="W116" i="11"/>
  <c r="U116" i="11"/>
  <c r="S116" i="11"/>
  <c r="Q116" i="11"/>
  <c r="O116" i="11"/>
  <c r="M116" i="11"/>
  <c r="K116" i="11"/>
  <c r="I116" i="11"/>
  <c r="G116" i="11"/>
  <c r="E116" i="11"/>
  <c r="AP84" i="11"/>
  <c r="AN84" i="11"/>
  <c r="AL84" i="11"/>
  <c r="AJ84" i="11"/>
  <c r="AH84" i="11"/>
  <c r="AF84" i="11"/>
  <c r="AD84" i="11"/>
  <c r="AB84" i="11"/>
  <c r="Z84" i="11"/>
  <c r="X84" i="11"/>
  <c r="V84" i="11"/>
  <c r="T84" i="11"/>
  <c r="R84" i="11"/>
  <c r="P84" i="11"/>
  <c r="N84" i="11"/>
  <c r="L84" i="11"/>
  <c r="J84" i="11"/>
  <c r="H84" i="11"/>
  <c r="F84" i="11"/>
  <c r="D84" i="11"/>
  <c r="AQ84" i="11"/>
  <c r="AO84" i="11"/>
  <c r="AM84" i="11"/>
  <c r="AK84" i="11"/>
  <c r="AI84" i="11"/>
  <c r="AG84" i="11"/>
  <c r="AE84" i="11"/>
  <c r="AC84" i="11"/>
  <c r="AA84" i="11"/>
  <c r="Y84" i="11"/>
  <c r="W84" i="11"/>
  <c r="U84" i="11"/>
  <c r="S84" i="11"/>
  <c r="Q84" i="11"/>
  <c r="O84" i="11"/>
  <c r="M84" i="11"/>
  <c r="K84" i="11"/>
  <c r="I84" i="11"/>
  <c r="G84" i="11"/>
  <c r="E84" i="11"/>
  <c r="AQ52" i="11"/>
  <c r="AO52" i="11"/>
  <c r="AM52" i="11"/>
  <c r="AK52" i="11"/>
  <c r="AI52" i="11"/>
  <c r="AG52" i="11"/>
  <c r="AE52" i="11"/>
  <c r="AC52" i="11"/>
  <c r="AA52" i="11"/>
  <c r="Y52" i="11"/>
  <c r="W52" i="11"/>
  <c r="U52" i="11"/>
  <c r="S52" i="11"/>
  <c r="Q52" i="11"/>
  <c r="O52" i="11"/>
  <c r="M52" i="11"/>
  <c r="K52" i="11"/>
  <c r="I52" i="11"/>
  <c r="G52" i="11"/>
  <c r="E52" i="11"/>
  <c r="AP52" i="11"/>
  <c r="AN52" i="11"/>
  <c r="AL52" i="11"/>
  <c r="AJ52" i="11"/>
  <c r="AH52" i="11"/>
  <c r="AF52" i="11"/>
  <c r="AD52" i="11"/>
  <c r="AB52" i="11"/>
  <c r="Z52" i="11"/>
  <c r="X52" i="11"/>
  <c r="V52" i="11"/>
  <c r="T52" i="11"/>
  <c r="R52" i="11"/>
  <c r="P52" i="11"/>
  <c r="N52" i="11"/>
  <c r="L52" i="11"/>
  <c r="J52" i="11"/>
  <c r="H52" i="11"/>
  <c r="F52" i="11"/>
  <c r="D52" i="11"/>
  <c r="AP124" i="11"/>
  <c r="AN124" i="11"/>
  <c r="AL124" i="11"/>
  <c r="AJ124" i="11"/>
  <c r="AH124" i="11"/>
  <c r="AF124" i="11"/>
  <c r="AD124" i="11"/>
  <c r="AB124" i="11"/>
  <c r="Z124" i="11"/>
  <c r="X124" i="11"/>
  <c r="V124" i="11"/>
  <c r="T124" i="11"/>
  <c r="R124" i="11"/>
  <c r="P124" i="11"/>
  <c r="N124" i="11"/>
  <c r="L124" i="11"/>
  <c r="J124" i="11"/>
  <c r="H124" i="11"/>
  <c r="F124" i="11"/>
  <c r="D124" i="11"/>
  <c r="AQ124" i="11"/>
  <c r="AO124" i="11"/>
  <c r="AM124" i="11"/>
  <c r="AK124" i="11"/>
  <c r="AI124" i="11"/>
  <c r="AG124" i="11"/>
  <c r="AE124" i="11"/>
  <c r="AC124" i="11"/>
  <c r="AA124" i="11"/>
  <c r="Y124" i="11"/>
  <c r="W124" i="11"/>
  <c r="U124" i="11"/>
  <c r="S124" i="11"/>
  <c r="Q124" i="11"/>
  <c r="O124" i="11"/>
  <c r="M124" i="11"/>
  <c r="K124" i="11"/>
  <c r="I124" i="11"/>
  <c r="G124" i="11"/>
  <c r="E124" i="11"/>
  <c r="AP92" i="11"/>
  <c r="AN92" i="11"/>
  <c r="AL92" i="11"/>
  <c r="AJ92" i="11"/>
  <c r="AH92" i="11"/>
  <c r="AF92" i="11"/>
  <c r="AD92" i="11"/>
  <c r="AB92" i="11"/>
  <c r="Z92" i="11"/>
  <c r="X92" i="11"/>
  <c r="V92" i="11"/>
  <c r="T92" i="11"/>
  <c r="R92" i="11"/>
  <c r="P92" i="11"/>
  <c r="N92" i="11"/>
  <c r="L92" i="11"/>
  <c r="J92" i="11"/>
  <c r="H92" i="11"/>
  <c r="F92" i="11"/>
  <c r="D92" i="11"/>
  <c r="AQ92" i="11"/>
  <c r="AO92" i="11"/>
  <c r="AM92" i="11"/>
  <c r="AK92" i="11"/>
  <c r="AI92" i="11"/>
  <c r="AG92" i="11"/>
  <c r="AE92" i="11"/>
  <c r="AC92" i="11"/>
  <c r="AA92" i="11"/>
  <c r="Y92" i="11"/>
  <c r="W92" i="11"/>
  <c r="U92" i="11"/>
  <c r="S92" i="11"/>
  <c r="Q92" i="11"/>
  <c r="O92" i="11"/>
  <c r="M92" i="11"/>
  <c r="K92" i="11"/>
  <c r="I92" i="11"/>
  <c r="G92" i="11"/>
  <c r="E92" i="11"/>
  <c r="AQ60" i="11"/>
  <c r="AO60" i="11"/>
  <c r="AM60" i="11"/>
  <c r="AK60" i="11"/>
  <c r="AI60" i="11"/>
  <c r="AG60" i="11"/>
  <c r="AE60" i="11"/>
  <c r="AC60" i="11"/>
  <c r="AA60" i="11"/>
  <c r="Y60" i="11"/>
  <c r="W60" i="11"/>
  <c r="U60" i="11"/>
  <c r="S60" i="11"/>
  <c r="Q60" i="11"/>
  <c r="O60" i="11"/>
  <c r="M60" i="11"/>
  <c r="K60" i="11"/>
  <c r="I60" i="11"/>
  <c r="G60" i="11"/>
  <c r="E60" i="11"/>
  <c r="AP60" i="11"/>
  <c r="AN60" i="11"/>
  <c r="AL60" i="11"/>
  <c r="AJ60" i="11"/>
  <c r="AH60" i="11"/>
  <c r="AF60" i="11"/>
  <c r="AD60" i="11"/>
  <c r="AB60" i="11"/>
  <c r="Z60" i="11"/>
  <c r="X60" i="11"/>
  <c r="V60" i="11"/>
  <c r="T60" i="11"/>
  <c r="R60" i="11"/>
  <c r="P60" i="11"/>
  <c r="N60" i="11"/>
  <c r="L60" i="11"/>
  <c r="J60" i="11"/>
  <c r="H60" i="11"/>
  <c r="F60" i="11"/>
  <c r="D60" i="11"/>
  <c r="D148" i="11"/>
  <c r="H148" i="11"/>
  <c r="L148" i="11"/>
  <c r="P148" i="11"/>
  <c r="T148" i="11"/>
  <c r="X148" i="11"/>
  <c r="AB148" i="11"/>
  <c r="AF148" i="11"/>
  <c r="AJ148" i="11"/>
  <c r="AN148" i="11"/>
  <c r="E148" i="11"/>
  <c r="I148" i="11"/>
  <c r="M148" i="11"/>
  <c r="Q148" i="11"/>
  <c r="U148" i="11"/>
  <c r="Y148" i="11"/>
  <c r="AC148" i="11"/>
  <c r="AG148" i="11"/>
  <c r="AK148" i="11"/>
  <c r="AP115" i="11"/>
  <c r="AN115" i="11"/>
  <c r="AL115" i="11"/>
  <c r="AJ115" i="11"/>
  <c r="AH115" i="11"/>
  <c r="AF115" i="11"/>
  <c r="AD115" i="11"/>
  <c r="AB115" i="11"/>
  <c r="Z115" i="11"/>
  <c r="X115" i="11"/>
  <c r="V115" i="11"/>
  <c r="T115" i="11"/>
  <c r="R115" i="11"/>
  <c r="P115" i="11"/>
  <c r="N115" i="11"/>
  <c r="L115" i="11"/>
  <c r="J115" i="11"/>
  <c r="H115" i="11"/>
  <c r="F115" i="11"/>
  <c r="D115" i="11"/>
  <c r="AQ115" i="11"/>
  <c r="AO115" i="11"/>
  <c r="AM115" i="11"/>
  <c r="AK115" i="11"/>
  <c r="AI115" i="11"/>
  <c r="AG115" i="11"/>
  <c r="AE115" i="11"/>
  <c r="AC115" i="11"/>
  <c r="AA115" i="11"/>
  <c r="Y115" i="11"/>
  <c r="W115" i="11"/>
  <c r="U115" i="11"/>
  <c r="S115" i="11"/>
  <c r="Q115" i="11"/>
  <c r="O115" i="11"/>
  <c r="M115" i="11"/>
  <c r="K115" i="11"/>
  <c r="I115" i="11"/>
  <c r="G115" i="11"/>
  <c r="E115" i="11"/>
  <c r="AQ83" i="11"/>
  <c r="AO83" i="11"/>
  <c r="AM83" i="11"/>
  <c r="AK83" i="11"/>
  <c r="AI83" i="11"/>
  <c r="AG83" i="11"/>
  <c r="AE83" i="11"/>
  <c r="AC83" i="11"/>
  <c r="AA83" i="11"/>
  <c r="Y83" i="11"/>
  <c r="W83" i="11"/>
  <c r="U83" i="11"/>
  <c r="S83" i="11"/>
  <c r="Q83" i="11"/>
  <c r="O83" i="11"/>
  <c r="M83" i="11"/>
  <c r="K83" i="11"/>
  <c r="I83" i="11"/>
  <c r="G83" i="11"/>
  <c r="E83" i="11"/>
  <c r="AP83" i="11"/>
  <c r="AN83" i="11"/>
  <c r="AL83" i="11"/>
  <c r="AJ83" i="11"/>
  <c r="AH83" i="11"/>
  <c r="AF83" i="11"/>
  <c r="AD83" i="11"/>
  <c r="AB83" i="11"/>
  <c r="Z83" i="11"/>
  <c r="X83" i="11"/>
  <c r="V83" i="11"/>
  <c r="T83" i="11"/>
  <c r="R83" i="11"/>
  <c r="P83" i="11"/>
  <c r="N83" i="11"/>
  <c r="L83" i="11"/>
  <c r="J83" i="11"/>
  <c r="H83" i="11"/>
  <c r="F83" i="11"/>
  <c r="D83" i="11"/>
  <c r="AQ51" i="11"/>
  <c r="AO51" i="11"/>
  <c r="AM51" i="11"/>
  <c r="AK51" i="11"/>
  <c r="AI51" i="11"/>
  <c r="AG51" i="11"/>
  <c r="AE51" i="11"/>
  <c r="AC51" i="11"/>
  <c r="AA51" i="11"/>
  <c r="Y51" i="11"/>
  <c r="W51" i="11"/>
  <c r="U51" i="11"/>
  <c r="S51" i="11"/>
  <c r="Q51" i="11"/>
  <c r="O51" i="11"/>
  <c r="M51" i="11"/>
  <c r="K51" i="11"/>
  <c r="I51" i="11"/>
  <c r="G51" i="11"/>
  <c r="E51" i="11"/>
  <c r="AP51" i="11"/>
  <c r="AN51" i="11"/>
  <c r="AL51" i="11"/>
  <c r="AJ51" i="11"/>
  <c r="AH51" i="11"/>
  <c r="AF51" i="11"/>
  <c r="AD51" i="11"/>
  <c r="AB51" i="11"/>
  <c r="Z51" i="11"/>
  <c r="X51" i="11"/>
  <c r="V51" i="11"/>
  <c r="T51" i="11"/>
  <c r="R51" i="11"/>
  <c r="P51" i="11"/>
  <c r="N51" i="11"/>
  <c r="L51" i="11"/>
  <c r="J51" i="11"/>
  <c r="H51" i="11"/>
  <c r="F51" i="11"/>
  <c r="D51" i="11"/>
  <c r="AP123" i="11"/>
  <c r="AN123" i="11"/>
  <c r="AL123" i="11"/>
  <c r="AJ123" i="11"/>
  <c r="AH123" i="11"/>
  <c r="AF123" i="11"/>
  <c r="AD123" i="11"/>
  <c r="AB123" i="11"/>
  <c r="Z123" i="11"/>
  <c r="X123" i="11"/>
  <c r="V123" i="11"/>
  <c r="T123" i="11"/>
  <c r="R123" i="11"/>
  <c r="P123" i="11"/>
  <c r="N123" i="11"/>
  <c r="L123" i="11"/>
  <c r="J123" i="11"/>
  <c r="H123" i="11"/>
  <c r="F123" i="11"/>
  <c r="D123" i="11"/>
  <c r="AQ123" i="11"/>
  <c r="AO123" i="11"/>
  <c r="AM123" i="11"/>
  <c r="AK123" i="11"/>
  <c r="AI123" i="11"/>
  <c r="AG123" i="11"/>
  <c r="AE123" i="11"/>
  <c r="AC123" i="11"/>
  <c r="AA123" i="11"/>
  <c r="Y123" i="11"/>
  <c r="W123" i="11"/>
  <c r="U123" i="11"/>
  <c r="S123" i="11"/>
  <c r="Q123" i="11"/>
  <c r="O123" i="11"/>
  <c r="M123" i="11"/>
  <c r="K123" i="11"/>
  <c r="I123" i="11"/>
  <c r="G123" i="11"/>
  <c r="E123" i="11"/>
  <c r="AQ91" i="11"/>
  <c r="AO91" i="11"/>
  <c r="AM91" i="11"/>
  <c r="AK91" i="11"/>
  <c r="AI91" i="11"/>
  <c r="AG91" i="11"/>
  <c r="AE91" i="11"/>
  <c r="AC91" i="11"/>
  <c r="AA91" i="11"/>
  <c r="Y91" i="11"/>
  <c r="W91" i="11"/>
  <c r="U91" i="11"/>
  <c r="S91" i="11"/>
  <c r="Q91" i="11"/>
  <c r="O91" i="11"/>
  <c r="M91" i="11"/>
  <c r="K91" i="11"/>
  <c r="I91" i="11"/>
  <c r="G91" i="11"/>
  <c r="E91" i="11"/>
  <c r="AP91" i="11"/>
  <c r="AN91" i="11"/>
  <c r="AL91" i="11"/>
  <c r="AJ91" i="11"/>
  <c r="AH91" i="11"/>
  <c r="AF91" i="11"/>
  <c r="AD91" i="11"/>
  <c r="AB91" i="11"/>
  <c r="Z91" i="11"/>
  <c r="X91" i="11"/>
  <c r="V91" i="11"/>
  <c r="T91" i="11"/>
  <c r="R91" i="11"/>
  <c r="P91" i="11"/>
  <c r="N91" i="11"/>
  <c r="L91" i="11"/>
  <c r="J91" i="11"/>
  <c r="H91" i="11"/>
  <c r="F91" i="11"/>
  <c r="D91" i="11"/>
  <c r="AQ59" i="11"/>
  <c r="AO59" i="11"/>
  <c r="AM59" i="11"/>
  <c r="AK59" i="11"/>
  <c r="AI59" i="11"/>
  <c r="AG59" i="11"/>
  <c r="AE59" i="11"/>
  <c r="AC59" i="11"/>
  <c r="AA59" i="11"/>
  <c r="Y59" i="11"/>
  <c r="W59" i="11"/>
  <c r="U59" i="11"/>
  <c r="S59" i="11"/>
  <c r="Q59" i="11"/>
  <c r="O59" i="11"/>
  <c r="M59" i="11"/>
  <c r="K59" i="11"/>
  <c r="I59" i="11"/>
  <c r="G59" i="11"/>
  <c r="E59" i="11"/>
  <c r="AP59" i="11"/>
  <c r="AN59" i="11"/>
  <c r="AL59" i="11"/>
  <c r="AJ59" i="11"/>
  <c r="AH59" i="11"/>
  <c r="AF59" i="11"/>
  <c r="AD59" i="11"/>
  <c r="AB59" i="11"/>
  <c r="Z59" i="11"/>
  <c r="X59" i="11"/>
  <c r="V59" i="11"/>
  <c r="T59" i="11"/>
  <c r="R59" i="11"/>
  <c r="P59" i="11"/>
  <c r="N59" i="11"/>
  <c r="L59" i="11"/>
  <c r="J59" i="11"/>
  <c r="H59" i="11"/>
  <c r="F59" i="11"/>
  <c r="D59" i="11"/>
  <c r="D147" i="11"/>
  <c r="H147" i="11"/>
  <c r="L147" i="11"/>
  <c r="P147" i="11"/>
  <c r="T147" i="11"/>
  <c r="X147" i="11"/>
  <c r="AB147" i="11"/>
  <c r="AF147" i="11"/>
  <c r="AJ147" i="11"/>
  <c r="AN147" i="11"/>
  <c r="E147" i="11"/>
  <c r="I147" i="11"/>
  <c r="M147" i="11"/>
  <c r="Q147" i="11"/>
  <c r="U147" i="11"/>
  <c r="Y147" i="11"/>
  <c r="AC147" i="11"/>
  <c r="AG147" i="11"/>
  <c r="AK147" i="11"/>
  <c r="AO147" i="11"/>
  <c r="AP131" i="11"/>
  <c r="AN131" i="11"/>
  <c r="AL131" i="11"/>
  <c r="AJ131" i="11"/>
  <c r="AH131" i="11"/>
  <c r="AF131" i="11"/>
  <c r="AD131" i="11"/>
  <c r="AB131" i="11"/>
  <c r="Z131" i="11"/>
  <c r="X131" i="11"/>
  <c r="V131" i="11"/>
  <c r="T131" i="11"/>
  <c r="R131" i="11"/>
  <c r="P131" i="11"/>
  <c r="N131" i="11"/>
  <c r="L131" i="11"/>
  <c r="J131" i="11"/>
  <c r="H131" i="11"/>
  <c r="F131" i="11"/>
  <c r="D131" i="11"/>
  <c r="AQ131" i="11"/>
  <c r="AO131" i="11"/>
  <c r="AM131" i="11"/>
  <c r="AK131" i="11"/>
  <c r="AI131" i="11"/>
  <c r="AG131" i="11"/>
  <c r="AE131" i="11"/>
  <c r="AC131" i="11"/>
  <c r="AA131" i="11"/>
  <c r="Y131" i="11"/>
  <c r="W131" i="11"/>
  <c r="U131" i="11"/>
  <c r="S131" i="11"/>
  <c r="Q131" i="11"/>
  <c r="O131" i="11"/>
  <c r="M131" i="11"/>
  <c r="K131" i="11"/>
  <c r="I131" i="11"/>
  <c r="G131" i="11"/>
  <c r="E131" i="11"/>
  <c r="AQ99" i="11"/>
  <c r="AO99" i="11"/>
  <c r="AM99" i="11"/>
  <c r="AK99" i="11"/>
  <c r="AI99" i="11"/>
  <c r="AG99" i="11"/>
  <c r="AE99" i="11"/>
  <c r="AC99" i="11"/>
  <c r="AA99" i="11"/>
  <c r="Y99" i="11"/>
  <c r="W99" i="11"/>
  <c r="U99" i="11"/>
  <c r="S99" i="11"/>
  <c r="Q99" i="11"/>
  <c r="O99" i="11"/>
  <c r="M99" i="11"/>
  <c r="K99" i="11"/>
  <c r="I99" i="11"/>
  <c r="G99" i="11"/>
  <c r="E99" i="11"/>
  <c r="AP99" i="11"/>
  <c r="AN99" i="11"/>
  <c r="AL99" i="11"/>
  <c r="AJ99" i="11"/>
  <c r="AH99" i="11"/>
  <c r="AF99" i="11"/>
  <c r="AD99" i="11"/>
  <c r="AB99" i="11"/>
  <c r="Z99" i="11"/>
  <c r="X99" i="11"/>
  <c r="V99" i="11"/>
  <c r="T99" i="11"/>
  <c r="R99" i="11"/>
  <c r="P99" i="11"/>
  <c r="N99" i="11"/>
  <c r="L99" i="11"/>
  <c r="J99" i="11"/>
  <c r="H99" i="11"/>
  <c r="F99" i="11"/>
  <c r="D99" i="11"/>
  <c r="AQ67" i="11"/>
  <c r="AO67" i="11"/>
  <c r="AM67" i="11"/>
  <c r="AK67" i="11"/>
  <c r="AI67" i="11"/>
  <c r="AG67" i="11"/>
  <c r="AE67" i="11"/>
  <c r="AC67" i="11"/>
  <c r="AA67" i="11"/>
  <c r="Y67" i="11"/>
  <c r="W67" i="11"/>
  <c r="U67" i="11"/>
  <c r="S67" i="11"/>
  <c r="Q67" i="11"/>
  <c r="O67" i="11"/>
  <c r="M67" i="11"/>
  <c r="K67" i="11"/>
  <c r="I67" i="11"/>
  <c r="G67" i="11"/>
  <c r="E67" i="11"/>
  <c r="AP67" i="11"/>
  <c r="AN67" i="11"/>
  <c r="AL67" i="11"/>
  <c r="AJ67" i="11"/>
  <c r="AH67" i="11"/>
  <c r="AF67" i="11"/>
  <c r="AD67" i="11"/>
  <c r="AB67" i="11"/>
  <c r="Z67" i="11"/>
  <c r="X67" i="11"/>
  <c r="V67" i="11"/>
  <c r="T67" i="11"/>
  <c r="R67" i="11"/>
  <c r="P67" i="11"/>
  <c r="N67" i="11"/>
  <c r="L67" i="11"/>
  <c r="J67" i="11"/>
  <c r="H67" i="11"/>
  <c r="F67" i="11"/>
  <c r="D67" i="11"/>
  <c r="AQ139" i="11"/>
  <c r="AO139" i="11"/>
  <c r="AM139" i="11"/>
  <c r="AK139" i="11"/>
  <c r="AI139" i="11"/>
  <c r="AP139" i="11"/>
  <c r="AL139" i="11"/>
  <c r="AH139" i="11"/>
  <c r="AF139" i="11"/>
  <c r="AD139" i="11"/>
  <c r="AB139" i="11"/>
  <c r="Z139" i="11"/>
  <c r="X139" i="11"/>
  <c r="V139" i="11"/>
  <c r="T139" i="11"/>
  <c r="R139" i="11"/>
  <c r="P139" i="11"/>
  <c r="N139" i="11"/>
  <c r="L139" i="11"/>
  <c r="J139" i="11"/>
  <c r="H139" i="11"/>
  <c r="F139" i="11"/>
  <c r="D139" i="11"/>
  <c r="AN139" i="11"/>
  <c r="AJ139" i="11"/>
  <c r="AG139" i="11"/>
  <c r="AE139" i="11"/>
  <c r="AC139" i="11"/>
  <c r="AA139" i="11"/>
  <c r="Y139" i="11"/>
  <c r="W139" i="11"/>
  <c r="U139" i="11"/>
  <c r="S139" i="11"/>
  <c r="Q139" i="11"/>
  <c r="O139" i="11"/>
  <c r="M139" i="11"/>
  <c r="K139" i="11"/>
  <c r="I139" i="11"/>
  <c r="G139" i="11"/>
  <c r="E139" i="11"/>
  <c r="AP107" i="11"/>
  <c r="AN107" i="11"/>
  <c r="AL107" i="11"/>
  <c r="AJ107" i="11"/>
  <c r="AH107" i="11"/>
  <c r="AF107" i="11"/>
  <c r="AD107" i="11"/>
  <c r="AB107" i="11"/>
  <c r="Z107" i="11"/>
  <c r="X107" i="11"/>
  <c r="AQ107" i="11"/>
  <c r="AO107" i="11"/>
  <c r="AM107" i="11"/>
  <c r="AK107" i="11"/>
  <c r="AI107" i="11"/>
  <c r="AG107" i="11"/>
  <c r="AE107" i="11"/>
  <c r="AC107" i="11"/>
  <c r="AA107" i="11"/>
  <c r="W107" i="11"/>
  <c r="U107" i="11"/>
  <c r="S107" i="11"/>
  <c r="Q107" i="11"/>
  <c r="O107" i="11"/>
  <c r="M107" i="11"/>
  <c r="K107" i="11"/>
  <c r="I107" i="11"/>
  <c r="G107" i="11"/>
  <c r="E107" i="11"/>
  <c r="Y107" i="11"/>
  <c r="V107" i="11"/>
  <c r="T107" i="11"/>
  <c r="R107" i="11"/>
  <c r="P107" i="11"/>
  <c r="N107" i="11"/>
  <c r="L107" i="11"/>
  <c r="J107" i="11"/>
  <c r="H107" i="11"/>
  <c r="F107" i="11"/>
  <c r="D107" i="11"/>
  <c r="AQ75" i="11"/>
  <c r="AO75" i="11"/>
  <c r="AM75" i="11"/>
  <c r="AK75" i="11"/>
  <c r="AI75" i="11"/>
  <c r="AG75" i="11"/>
  <c r="AE75" i="11"/>
  <c r="AC75" i="11"/>
  <c r="AA75" i="11"/>
  <c r="Y75" i="11"/>
  <c r="W75" i="11"/>
  <c r="U75" i="11"/>
  <c r="S75" i="11"/>
  <c r="Q75" i="11"/>
  <c r="O75" i="11"/>
  <c r="M75" i="11"/>
  <c r="K75" i="11"/>
  <c r="I75" i="11"/>
  <c r="G75" i="11"/>
  <c r="E75" i="11"/>
  <c r="AP75" i="11"/>
  <c r="AN75" i="11"/>
  <c r="AL75" i="11"/>
  <c r="AJ75" i="11"/>
  <c r="AH75" i="11"/>
  <c r="AF75" i="11"/>
  <c r="AD75" i="11"/>
  <c r="AB75" i="11"/>
  <c r="Z75" i="11"/>
  <c r="X75" i="11"/>
  <c r="V75" i="11"/>
  <c r="T75" i="11"/>
  <c r="R75" i="11"/>
  <c r="P75" i="11"/>
  <c r="N75" i="11"/>
  <c r="L75" i="11"/>
  <c r="J75" i="11"/>
  <c r="H75" i="11"/>
  <c r="F75" i="11"/>
  <c r="D75" i="11"/>
  <c r="AQ43" i="11"/>
  <c r="AO43" i="11"/>
  <c r="AM43" i="11"/>
  <c r="AK43" i="11"/>
  <c r="AI43" i="11"/>
  <c r="AG43" i="11"/>
  <c r="AE43" i="11"/>
  <c r="AC43" i="11"/>
  <c r="AA43" i="11"/>
  <c r="Y43" i="11"/>
  <c r="W43" i="11"/>
  <c r="U43" i="11"/>
  <c r="S43" i="11"/>
  <c r="Q43" i="11"/>
  <c r="O43" i="11"/>
  <c r="M43" i="11"/>
  <c r="K43" i="11"/>
  <c r="I43" i="11"/>
  <c r="G43" i="11"/>
  <c r="E43" i="11"/>
  <c r="AP43" i="11"/>
  <c r="AN43" i="11"/>
  <c r="AL43" i="11"/>
  <c r="AJ43" i="11"/>
  <c r="AH43" i="11"/>
  <c r="AF43" i="11"/>
  <c r="AD43" i="11"/>
  <c r="AB43" i="11"/>
  <c r="Z43" i="11"/>
  <c r="X43" i="11"/>
  <c r="V43" i="11"/>
  <c r="T43" i="11"/>
  <c r="R43" i="11"/>
  <c r="P43" i="11"/>
  <c r="N43" i="11"/>
  <c r="L43" i="11"/>
  <c r="J43" i="11"/>
  <c r="H43" i="11"/>
  <c r="F43" i="11"/>
  <c r="D43" i="11"/>
  <c r="F147" i="11"/>
  <c r="J147" i="11"/>
  <c r="N147" i="11"/>
  <c r="R147" i="11"/>
  <c r="V147" i="11"/>
  <c r="Z147" i="11"/>
  <c r="AD147" i="11"/>
  <c r="AH147" i="11"/>
  <c r="AL147" i="11"/>
  <c r="AP147" i="11"/>
  <c r="G147" i="11"/>
  <c r="K147" i="11"/>
  <c r="O147" i="11"/>
  <c r="S147" i="11"/>
  <c r="W147" i="11"/>
  <c r="AA147" i="11"/>
  <c r="AE147" i="11"/>
  <c r="AI147" i="11"/>
  <c r="AM147" i="11"/>
  <c r="AQ130" i="11"/>
  <c r="AO130" i="11"/>
  <c r="AM130" i="11"/>
  <c r="AK130" i="11"/>
  <c r="AI130" i="11"/>
  <c r="AG130" i="11"/>
  <c r="AE130" i="11"/>
  <c r="AC130" i="11"/>
  <c r="AA130" i="11"/>
  <c r="Y130" i="11"/>
  <c r="W130" i="11"/>
  <c r="U130" i="11"/>
  <c r="S130" i="11"/>
  <c r="Q130" i="11"/>
  <c r="O130" i="11"/>
  <c r="M130" i="11"/>
  <c r="K130" i="11"/>
  <c r="I130" i="11"/>
  <c r="G130" i="11"/>
  <c r="E130" i="11"/>
  <c r="AP130" i="11"/>
  <c r="AN130" i="11"/>
  <c r="AL130" i="11"/>
  <c r="AJ130" i="11"/>
  <c r="AH130" i="11"/>
  <c r="AF130" i="11"/>
  <c r="AD130" i="11"/>
  <c r="AB130" i="11"/>
  <c r="Z130" i="11"/>
  <c r="X130" i="11"/>
  <c r="V130" i="11"/>
  <c r="T130" i="11"/>
  <c r="R130" i="11"/>
  <c r="P130" i="11"/>
  <c r="N130" i="11"/>
  <c r="L130" i="11"/>
  <c r="J130" i="11"/>
  <c r="H130" i="11"/>
  <c r="F130" i="11"/>
  <c r="D130" i="11"/>
  <c r="AQ98" i="11"/>
  <c r="AO98" i="11"/>
  <c r="AM98" i="11"/>
  <c r="AK98" i="11"/>
  <c r="AI98" i="11"/>
  <c r="AG98" i="11"/>
  <c r="AE98" i="11"/>
  <c r="AC98" i="11"/>
  <c r="AA98" i="11"/>
  <c r="Y98" i="11"/>
  <c r="W98" i="11"/>
  <c r="U98" i="11"/>
  <c r="S98" i="11"/>
  <c r="Q98" i="11"/>
  <c r="O98" i="11"/>
  <c r="M98" i="11"/>
  <c r="K98" i="11"/>
  <c r="I98" i="11"/>
  <c r="G98" i="11"/>
  <c r="E98" i="11"/>
  <c r="AP98" i="11"/>
  <c r="AN98" i="11"/>
  <c r="AL98" i="11"/>
  <c r="AJ98" i="11"/>
  <c r="AH98" i="11"/>
  <c r="AF98" i="11"/>
  <c r="AD98" i="11"/>
  <c r="AB98" i="11"/>
  <c r="Z98" i="11"/>
  <c r="X98" i="11"/>
  <c r="V98" i="11"/>
  <c r="T98" i="11"/>
  <c r="R98" i="11"/>
  <c r="P98" i="11"/>
  <c r="N98" i="11"/>
  <c r="L98" i="11"/>
  <c r="J98" i="11"/>
  <c r="H98" i="11"/>
  <c r="F98" i="11"/>
  <c r="D98" i="11"/>
  <c r="AQ66" i="11"/>
  <c r="AO66" i="11"/>
  <c r="AM66" i="11"/>
  <c r="AK66" i="11"/>
  <c r="AI66" i="11"/>
  <c r="AG66" i="11"/>
  <c r="AE66" i="11"/>
  <c r="AC66" i="11"/>
  <c r="AA66" i="11"/>
  <c r="Y66" i="11"/>
  <c r="W66" i="11"/>
  <c r="U66" i="11"/>
  <c r="S66" i="11"/>
  <c r="Q66" i="11"/>
  <c r="O66" i="11"/>
  <c r="M66" i="11"/>
  <c r="K66" i="11"/>
  <c r="I66" i="11"/>
  <c r="G66" i="11"/>
  <c r="E66" i="11"/>
  <c r="AP66" i="11"/>
  <c r="AN66" i="11"/>
  <c r="AL66" i="11"/>
  <c r="AJ66" i="11"/>
  <c r="AH66" i="11"/>
  <c r="AF66" i="11"/>
  <c r="AD66" i="11"/>
  <c r="AB66" i="11"/>
  <c r="Z66" i="11"/>
  <c r="X66" i="11"/>
  <c r="V66" i="11"/>
  <c r="T66" i="11"/>
  <c r="R66" i="11"/>
  <c r="P66" i="11"/>
  <c r="N66" i="11"/>
  <c r="L66" i="11"/>
  <c r="J66" i="11"/>
  <c r="H66" i="11"/>
  <c r="F66" i="11"/>
  <c r="D66" i="11"/>
  <c r="AQ146" i="11"/>
  <c r="AO146" i="11"/>
  <c r="AM146" i="11"/>
  <c r="AK146" i="11"/>
  <c r="AI146" i="11"/>
  <c r="AG146" i="11"/>
  <c r="AE146" i="11"/>
  <c r="AC146" i="11"/>
  <c r="AA146" i="11"/>
  <c r="Y146" i="11"/>
  <c r="W146" i="11"/>
  <c r="U146" i="11"/>
  <c r="S146" i="11"/>
  <c r="Q146" i="11"/>
  <c r="O146" i="11"/>
  <c r="M146" i="11"/>
  <c r="K146" i="11"/>
  <c r="I146" i="11"/>
  <c r="G146" i="11"/>
  <c r="E146" i="11"/>
  <c r="AP146" i="11"/>
  <c r="AN146" i="11"/>
  <c r="AL146" i="11"/>
  <c r="AJ146" i="11"/>
  <c r="AH146" i="11"/>
  <c r="AF146" i="11"/>
  <c r="AD146" i="11"/>
  <c r="AB146" i="11"/>
  <c r="Z146" i="11"/>
  <c r="X146" i="11"/>
  <c r="V146" i="11"/>
  <c r="T146" i="11"/>
  <c r="R146" i="11"/>
  <c r="P146" i="11"/>
  <c r="N146" i="11"/>
  <c r="L146" i="11"/>
  <c r="J146" i="11"/>
  <c r="H146" i="11"/>
  <c r="F146" i="11"/>
  <c r="D146" i="11"/>
  <c r="AQ90" i="11"/>
  <c r="AO90" i="11"/>
  <c r="AM90" i="11"/>
  <c r="AK90" i="11"/>
  <c r="AI90" i="11"/>
  <c r="AG90" i="11"/>
  <c r="AE90" i="11"/>
  <c r="AC90" i="11"/>
  <c r="AA90" i="11"/>
  <c r="Y90" i="11"/>
  <c r="W90" i="11"/>
  <c r="U90" i="11"/>
  <c r="S90" i="11"/>
  <c r="Q90" i="11"/>
  <c r="O90" i="11"/>
  <c r="M90" i="11"/>
  <c r="K90" i="11"/>
  <c r="I90" i="11"/>
  <c r="G90" i="11"/>
  <c r="E90" i="11"/>
  <c r="AP90" i="11"/>
  <c r="AN90" i="11"/>
  <c r="AL90" i="11"/>
  <c r="AJ90" i="11"/>
  <c r="AH90" i="11"/>
  <c r="AF90" i="11"/>
  <c r="AD90" i="11"/>
  <c r="AB90" i="11"/>
  <c r="Z90" i="11"/>
  <c r="X90" i="11"/>
  <c r="V90" i="11"/>
  <c r="T90" i="11"/>
  <c r="R90" i="11"/>
  <c r="P90" i="11"/>
  <c r="N90" i="11"/>
  <c r="L90" i="11"/>
  <c r="J90" i="11"/>
  <c r="H90" i="11"/>
  <c r="F90" i="11"/>
  <c r="D90" i="11"/>
  <c r="AQ138" i="11"/>
  <c r="AO138" i="11"/>
  <c r="AM138" i="11"/>
  <c r="AK138" i="11"/>
  <c r="AI138" i="11"/>
  <c r="AP138" i="11"/>
  <c r="AN138" i="11"/>
  <c r="AJ138" i="11"/>
  <c r="AG138" i="11"/>
  <c r="AE138" i="11"/>
  <c r="AC138" i="11"/>
  <c r="AA138" i="11"/>
  <c r="Y138" i="11"/>
  <c r="W138" i="11"/>
  <c r="U138" i="11"/>
  <c r="S138" i="11"/>
  <c r="Q138" i="11"/>
  <c r="O138" i="11"/>
  <c r="M138" i="11"/>
  <c r="K138" i="11"/>
  <c r="I138" i="11"/>
  <c r="G138" i="11"/>
  <c r="E138" i="11"/>
  <c r="AL138" i="11"/>
  <c r="AH138" i="11"/>
  <c r="AF138" i="11"/>
  <c r="AD138" i="11"/>
  <c r="AB138" i="11"/>
  <c r="Z138" i="11"/>
  <c r="X138" i="11"/>
  <c r="V138" i="11"/>
  <c r="T138" i="11"/>
  <c r="R138" i="11"/>
  <c r="P138" i="11"/>
  <c r="N138" i="11"/>
  <c r="L138" i="11"/>
  <c r="J138" i="11"/>
  <c r="H138" i="11"/>
  <c r="F138" i="11"/>
  <c r="D138" i="11"/>
  <c r="AQ74" i="11"/>
  <c r="AO74" i="11"/>
  <c r="AM74" i="11"/>
  <c r="AK74" i="11"/>
  <c r="AI74" i="11"/>
  <c r="AG74" i="11"/>
  <c r="AE74" i="11"/>
  <c r="AC74" i="11"/>
  <c r="AA74" i="11"/>
  <c r="Y74" i="11"/>
  <c r="W74" i="11"/>
  <c r="U74" i="11"/>
  <c r="S74" i="11"/>
  <c r="Q74" i="11"/>
  <c r="O74" i="11"/>
  <c r="M74" i="11"/>
  <c r="K74" i="11"/>
  <c r="I74" i="11"/>
  <c r="G74" i="11"/>
  <c r="E74" i="11"/>
  <c r="AP74" i="11"/>
  <c r="AN74" i="11"/>
  <c r="AL74" i="11"/>
  <c r="AJ74" i="11"/>
  <c r="AH74" i="11"/>
  <c r="AF74" i="11"/>
  <c r="AD74" i="11"/>
  <c r="AB74" i="11"/>
  <c r="Z74" i="11"/>
  <c r="X74" i="11"/>
  <c r="V74" i="11"/>
  <c r="T74" i="11"/>
  <c r="R74" i="11"/>
  <c r="P74" i="11"/>
  <c r="N74" i="11"/>
  <c r="L74" i="11"/>
  <c r="J74" i="11"/>
  <c r="H74" i="11"/>
  <c r="F74" i="11"/>
  <c r="D74" i="11"/>
  <c r="D122" i="11"/>
  <c r="H122" i="11"/>
  <c r="L122" i="11"/>
  <c r="P122" i="11"/>
  <c r="T122" i="11"/>
  <c r="X122" i="11"/>
  <c r="AB122" i="11"/>
  <c r="AF122" i="11"/>
  <c r="AJ122" i="11"/>
  <c r="AN122" i="11"/>
  <c r="E122" i="11"/>
  <c r="I122" i="11"/>
  <c r="M122" i="11"/>
  <c r="Q122" i="11"/>
  <c r="U122" i="11"/>
  <c r="Y122" i="11"/>
  <c r="AC122" i="11"/>
  <c r="AG122" i="11"/>
  <c r="AK122" i="11"/>
  <c r="AO122" i="11"/>
  <c r="AQ114" i="11"/>
  <c r="AO114" i="11"/>
  <c r="AM114" i="11"/>
  <c r="AK114" i="11"/>
  <c r="AI114" i="11"/>
  <c r="AG114" i="11"/>
  <c r="AE114" i="11"/>
  <c r="AC114" i="11"/>
  <c r="AA114" i="11"/>
  <c r="Y114" i="11"/>
  <c r="W114" i="11"/>
  <c r="U114" i="11"/>
  <c r="S114" i="11"/>
  <c r="Q114" i="11"/>
  <c r="O114" i="11"/>
  <c r="M114" i="11"/>
  <c r="K114" i="11"/>
  <c r="I114" i="11"/>
  <c r="G114" i="11"/>
  <c r="E114" i="11"/>
  <c r="AP114" i="11"/>
  <c r="AN114" i="11"/>
  <c r="AL114" i="11"/>
  <c r="AJ114" i="11"/>
  <c r="AH114" i="11"/>
  <c r="AF114" i="11"/>
  <c r="AD114" i="11"/>
  <c r="AB114" i="11"/>
  <c r="Z114" i="11"/>
  <c r="X114" i="11"/>
  <c r="V114" i="11"/>
  <c r="T114" i="11"/>
  <c r="R114" i="11"/>
  <c r="P114" i="11"/>
  <c r="N114" i="11"/>
  <c r="L114" i="11"/>
  <c r="J114" i="11"/>
  <c r="H114" i="11"/>
  <c r="F114" i="11"/>
  <c r="D114" i="11"/>
  <c r="AQ82" i="11"/>
  <c r="AO82" i="11"/>
  <c r="AM82" i="11"/>
  <c r="AK82" i="11"/>
  <c r="AI82" i="11"/>
  <c r="AG82" i="11"/>
  <c r="AE82" i="11"/>
  <c r="AC82" i="11"/>
  <c r="AA82" i="11"/>
  <c r="Y82" i="11"/>
  <c r="W82" i="11"/>
  <c r="U82" i="11"/>
  <c r="S82" i="11"/>
  <c r="Q82" i="11"/>
  <c r="O82" i="11"/>
  <c r="M82" i="11"/>
  <c r="K82" i="11"/>
  <c r="I82" i="11"/>
  <c r="G82" i="11"/>
  <c r="E82" i="11"/>
  <c r="AP82" i="11"/>
  <c r="AN82" i="11"/>
  <c r="AL82" i="11"/>
  <c r="AJ82" i="11"/>
  <c r="AH82" i="11"/>
  <c r="AF82" i="11"/>
  <c r="AD82" i="11"/>
  <c r="AB82" i="11"/>
  <c r="Z82" i="11"/>
  <c r="X82" i="11"/>
  <c r="V82" i="11"/>
  <c r="T82" i="11"/>
  <c r="R82" i="11"/>
  <c r="P82" i="11"/>
  <c r="N82" i="11"/>
  <c r="L82" i="11"/>
  <c r="J82" i="11"/>
  <c r="H82" i="11"/>
  <c r="F82" i="11"/>
  <c r="D82" i="11"/>
  <c r="AQ50" i="11"/>
  <c r="AO50" i="11"/>
  <c r="AM50" i="11"/>
  <c r="AK50" i="11"/>
  <c r="AI50" i="11"/>
  <c r="AG50" i="11"/>
  <c r="AE50" i="11"/>
  <c r="AC50" i="11"/>
  <c r="AA50" i="11"/>
  <c r="Y50" i="11"/>
  <c r="W50" i="11"/>
  <c r="U50" i="11"/>
  <c r="S50" i="11"/>
  <c r="Q50" i="11"/>
  <c r="O50" i="11"/>
  <c r="M50" i="11"/>
  <c r="K50" i="11"/>
  <c r="I50" i="11"/>
  <c r="G50" i="11"/>
  <c r="E50" i="11"/>
  <c r="AP50" i="11"/>
  <c r="AN50" i="11"/>
  <c r="AL50" i="11"/>
  <c r="AJ50" i="11"/>
  <c r="AH50" i="11"/>
  <c r="AF50" i="11"/>
  <c r="AD50" i="11"/>
  <c r="AB50" i="11"/>
  <c r="Z50" i="11"/>
  <c r="X50" i="11"/>
  <c r="V50" i="11"/>
  <c r="T50" i="11"/>
  <c r="R50" i="11"/>
  <c r="P50" i="11"/>
  <c r="N50" i="11"/>
  <c r="L50" i="11"/>
  <c r="J50" i="11"/>
  <c r="H50" i="11"/>
  <c r="F50" i="11"/>
  <c r="D50" i="11"/>
  <c r="AQ58" i="11"/>
  <c r="AO58" i="11"/>
  <c r="AM58" i="11"/>
  <c r="AK58" i="11"/>
  <c r="AI58" i="11"/>
  <c r="AG58" i="11"/>
  <c r="AE58" i="11"/>
  <c r="AC58" i="11"/>
  <c r="AA58" i="11"/>
  <c r="Y58" i="11"/>
  <c r="W58" i="11"/>
  <c r="U58" i="11"/>
  <c r="S58" i="11"/>
  <c r="Q58" i="11"/>
  <c r="O58" i="11"/>
  <c r="M58" i="11"/>
  <c r="K58" i="11"/>
  <c r="I58" i="11"/>
  <c r="G58" i="11"/>
  <c r="E58" i="11"/>
  <c r="AP58" i="11"/>
  <c r="AN58" i="11"/>
  <c r="AL58" i="11"/>
  <c r="AJ58" i="11"/>
  <c r="AH58" i="11"/>
  <c r="AF58" i="11"/>
  <c r="AD58" i="11"/>
  <c r="AB58" i="11"/>
  <c r="Z58" i="11"/>
  <c r="X58" i="11"/>
  <c r="V58" i="11"/>
  <c r="T58" i="11"/>
  <c r="R58" i="11"/>
  <c r="P58" i="11"/>
  <c r="N58" i="11"/>
  <c r="L58" i="11"/>
  <c r="J58" i="11"/>
  <c r="H58" i="11"/>
  <c r="F58" i="11"/>
  <c r="D58" i="11"/>
  <c r="AQ106" i="11"/>
  <c r="AO106" i="11"/>
  <c r="AM106" i="11"/>
  <c r="AK106" i="11"/>
  <c r="AI106" i="11"/>
  <c r="AG106" i="11"/>
  <c r="AE106" i="11"/>
  <c r="AC106" i="11"/>
  <c r="AA106" i="11"/>
  <c r="Y106" i="11"/>
  <c r="W106" i="11"/>
  <c r="U106" i="11"/>
  <c r="AP106" i="11"/>
  <c r="AN106" i="11"/>
  <c r="AL106" i="11"/>
  <c r="AJ106" i="11"/>
  <c r="AH106" i="11"/>
  <c r="AF106" i="11"/>
  <c r="AD106" i="11"/>
  <c r="AB106" i="11"/>
  <c r="Z106" i="11"/>
  <c r="V106" i="11"/>
  <c r="S106" i="11"/>
  <c r="Q106" i="11"/>
  <c r="O106" i="11"/>
  <c r="M106" i="11"/>
  <c r="K106" i="11"/>
  <c r="I106" i="11"/>
  <c r="G106" i="11"/>
  <c r="E106" i="11"/>
  <c r="X106" i="11"/>
  <c r="T106" i="11"/>
  <c r="R106" i="11"/>
  <c r="P106" i="11"/>
  <c r="N106" i="11"/>
  <c r="L106" i="11"/>
  <c r="J106" i="11"/>
  <c r="H106" i="11"/>
  <c r="F106" i="11"/>
  <c r="D106" i="11"/>
  <c r="AQ42" i="11"/>
  <c r="AO42" i="11"/>
  <c r="AM42" i="11"/>
  <c r="AK42" i="11"/>
  <c r="AI42" i="11"/>
  <c r="AG42" i="11"/>
  <c r="AE42" i="11"/>
  <c r="AC42" i="11"/>
  <c r="AA42" i="11"/>
  <c r="Y42" i="11"/>
  <c r="W42" i="11"/>
  <c r="U42" i="11"/>
  <c r="S42" i="11"/>
  <c r="Q42" i="11"/>
  <c r="O42" i="11"/>
  <c r="M42" i="11"/>
  <c r="K42" i="11"/>
  <c r="I42" i="11"/>
  <c r="G42" i="11"/>
  <c r="E42" i="11"/>
  <c r="AP42" i="11"/>
  <c r="AN42" i="11"/>
  <c r="AL42" i="11"/>
  <c r="AJ42" i="11"/>
  <c r="AH42" i="11"/>
  <c r="AF42" i="11"/>
  <c r="AD42" i="11"/>
  <c r="AB42" i="11"/>
  <c r="Z42" i="11"/>
  <c r="X42" i="11"/>
  <c r="V42" i="11"/>
  <c r="T42" i="11"/>
  <c r="R42" i="11"/>
  <c r="P42" i="11"/>
  <c r="N42" i="11"/>
  <c r="L42" i="11"/>
  <c r="J42" i="11"/>
  <c r="H42" i="11"/>
  <c r="F42" i="11"/>
  <c r="D42" i="11"/>
  <c r="F122" i="11"/>
  <c r="J122" i="11"/>
  <c r="N122" i="11"/>
  <c r="R122" i="11"/>
  <c r="V122" i="11"/>
  <c r="Z122" i="11"/>
  <c r="AD122" i="11"/>
  <c r="AH122" i="11"/>
  <c r="AL122" i="11"/>
  <c r="AP122" i="11"/>
  <c r="G122" i="11"/>
  <c r="K122" i="11"/>
  <c r="O122" i="11"/>
  <c r="S122" i="11"/>
  <c r="W122" i="11"/>
  <c r="AA122" i="11"/>
  <c r="AE122" i="11"/>
  <c r="AI122" i="11"/>
  <c r="AM122" i="11"/>
  <c r="AP113" i="11"/>
  <c r="AN113" i="11"/>
  <c r="AL113" i="11"/>
  <c r="AJ113" i="11"/>
  <c r="AH113" i="11"/>
  <c r="AF113" i="11"/>
  <c r="AD113" i="11"/>
  <c r="AB113" i="11"/>
  <c r="Z113" i="11"/>
  <c r="X113" i="11"/>
  <c r="V113" i="11"/>
  <c r="T113" i="11"/>
  <c r="R113" i="11"/>
  <c r="P113" i="11"/>
  <c r="N113" i="11"/>
  <c r="L113" i="11"/>
  <c r="J113" i="11"/>
  <c r="H113" i="11"/>
  <c r="F113" i="11"/>
  <c r="D113" i="11"/>
  <c r="AQ113" i="11"/>
  <c r="AO113" i="11"/>
  <c r="AM113" i="11"/>
  <c r="AK113" i="11"/>
  <c r="AI113" i="11"/>
  <c r="AG113" i="11"/>
  <c r="AE113" i="11"/>
  <c r="AC113" i="11"/>
  <c r="AA113" i="11"/>
  <c r="Y113" i="11"/>
  <c r="W113" i="11"/>
  <c r="U113" i="11"/>
  <c r="S113" i="11"/>
  <c r="Q113" i="11"/>
  <c r="O113" i="11"/>
  <c r="M113" i="11"/>
  <c r="K113" i="11"/>
  <c r="I113" i="11"/>
  <c r="G113" i="11"/>
  <c r="E113" i="11"/>
  <c r="AP81" i="11"/>
  <c r="AN81" i="11"/>
  <c r="AL81" i="11"/>
  <c r="AJ81" i="11"/>
  <c r="AH81" i="11"/>
  <c r="AF81" i="11"/>
  <c r="AD81" i="11"/>
  <c r="AB81" i="11"/>
  <c r="Z81" i="11"/>
  <c r="X81" i="11"/>
  <c r="V81" i="11"/>
  <c r="T81" i="11"/>
  <c r="R81" i="11"/>
  <c r="P81" i="11"/>
  <c r="N81" i="11"/>
  <c r="L81" i="11"/>
  <c r="J81" i="11"/>
  <c r="H81" i="11"/>
  <c r="F81" i="11"/>
  <c r="D81" i="11"/>
  <c r="AQ81" i="11"/>
  <c r="AO81" i="11"/>
  <c r="AM81" i="11"/>
  <c r="AK81" i="11"/>
  <c r="AI81" i="11"/>
  <c r="AG81" i="11"/>
  <c r="AE81" i="11"/>
  <c r="AC81" i="11"/>
  <c r="AA81" i="11"/>
  <c r="Y81" i="11"/>
  <c r="W81" i="11"/>
  <c r="U81" i="11"/>
  <c r="S81" i="11"/>
  <c r="Q81" i="11"/>
  <c r="O81" i="11"/>
  <c r="M81" i="11"/>
  <c r="K81" i="11"/>
  <c r="I81" i="11"/>
  <c r="G81" i="11"/>
  <c r="E81" i="11"/>
  <c r="AQ49" i="11"/>
  <c r="AO49" i="11"/>
  <c r="AM49" i="11"/>
  <c r="AK49" i="11"/>
  <c r="AI49" i="11"/>
  <c r="AG49" i="11"/>
  <c r="AE49" i="11"/>
  <c r="AC49" i="11"/>
  <c r="AA49" i="11"/>
  <c r="Y49" i="11"/>
  <c r="W49" i="11"/>
  <c r="U49" i="11"/>
  <c r="S49" i="11"/>
  <c r="Q49" i="11"/>
  <c r="O49" i="11"/>
  <c r="M49" i="11"/>
  <c r="K49" i="11"/>
  <c r="I49" i="11"/>
  <c r="G49" i="11"/>
  <c r="E49" i="11"/>
  <c r="AP49" i="11"/>
  <c r="AN49" i="11"/>
  <c r="AL49" i="11"/>
  <c r="AJ49" i="11"/>
  <c r="AH49" i="11"/>
  <c r="AF49" i="11"/>
  <c r="AD49" i="11"/>
  <c r="AB49" i="11"/>
  <c r="Z49" i="11"/>
  <c r="X49" i="11"/>
  <c r="V49" i="11"/>
  <c r="T49" i="11"/>
  <c r="R49" i="11"/>
  <c r="P49" i="11"/>
  <c r="N49" i="11"/>
  <c r="L49" i="11"/>
  <c r="J49" i="11"/>
  <c r="H49" i="11"/>
  <c r="F49" i="11"/>
  <c r="D49" i="11"/>
  <c r="AP73" i="11"/>
  <c r="AN73" i="11"/>
  <c r="AL73" i="11"/>
  <c r="AJ73" i="11"/>
  <c r="AH73" i="11"/>
  <c r="AF73" i="11"/>
  <c r="AD73" i="11"/>
  <c r="AB73" i="11"/>
  <c r="Z73" i="11"/>
  <c r="X73" i="11"/>
  <c r="V73" i="11"/>
  <c r="T73" i="11"/>
  <c r="R73" i="11"/>
  <c r="P73" i="11"/>
  <c r="N73" i="11"/>
  <c r="L73" i="11"/>
  <c r="J73" i="11"/>
  <c r="H73" i="11"/>
  <c r="F73" i="11"/>
  <c r="D73" i="11"/>
  <c r="AQ73" i="11"/>
  <c r="AO73" i="11"/>
  <c r="AM73" i="11"/>
  <c r="AK73" i="11"/>
  <c r="AI73" i="11"/>
  <c r="AG73" i="11"/>
  <c r="AE73" i="11"/>
  <c r="AC73" i="11"/>
  <c r="AA73" i="11"/>
  <c r="Y73" i="11"/>
  <c r="W73" i="11"/>
  <c r="U73" i="11"/>
  <c r="S73" i="11"/>
  <c r="Q73" i="11"/>
  <c r="O73" i="11"/>
  <c r="M73" i="11"/>
  <c r="K73" i="11"/>
  <c r="I73" i="11"/>
  <c r="G73" i="11"/>
  <c r="E73" i="11"/>
  <c r="E137" i="11"/>
  <c r="I137" i="11"/>
  <c r="M137" i="11"/>
  <c r="Q137" i="11"/>
  <c r="U137" i="11"/>
  <c r="Y137" i="11"/>
  <c r="AC137" i="11"/>
  <c r="AG137" i="11"/>
  <c r="D137" i="11"/>
  <c r="H137" i="11"/>
  <c r="L137" i="11"/>
  <c r="P137" i="11"/>
  <c r="T137" i="11"/>
  <c r="X137" i="11"/>
  <c r="AB137" i="11"/>
  <c r="AF137" i="11"/>
  <c r="AL137" i="11"/>
  <c r="AP137" i="11"/>
  <c r="AK137" i="11"/>
  <c r="AO137" i="11"/>
  <c r="AP89" i="11"/>
  <c r="AN89" i="11"/>
  <c r="AL89" i="11"/>
  <c r="AJ89" i="11"/>
  <c r="AH89" i="11"/>
  <c r="AF89" i="11"/>
  <c r="AD89" i="11"/>
  <c r="AB89" i="11"/>
  <c r="Z89" i="11"/>
  <c r="X89" i="11"/>
  <c r="V89" i="11"/>
  <c r="T89" i="11"/>
  <c r="R89" i="11"/>
  <c r="P89" i="11"/>
  <c r="N89" i="11"/>
  <c r="L89" i="11"/>
  <c r="J89" i="11"/>
  <c r="H89" i="11"/>
  <c r="F89" i="11"/>
  <c r="D89" i="11"/>
  <c r="AQ89" i="11"/>
  <c r="AO89" i="11"/>
  <c r="AM89" i="11"/>
  <c r="AK89" i="11"/>
  <c r="AI89" i="11"/>
  <c r="AG89" i="11"/>
  <c r="AE89" i="11"/>
  <c r="AC89" i="11"/>
  <c r="AA89" i="11"/>
  <c r="Y89" i="11"/>
  <c r="W89" i="11"/>
  <c r="U89" i="11"/>
  <c r="S89" i="11"/>
  <c r="Q89" i="11"/>
  <c r="O89" i="11"/>
  <c r="M89" i="11"/>
  <c r="K89" i="11"/>
  <c r="I89" i="11"/>
  <c r="G89" i="11"/>
  <c r="E89" i="11"/>
  <c r="AP129" i="11"/>
  <c r="AN129" i="11"/>
  <c r="AL129" i="11"/>
  <c r="AJ129" i="11"/>
  <c r="AH129" i="11"/>
  <c r="AF129" i="11"/>
  <c r="AD129" i="11"/>
  <c r="AB129" i="11"/>
  <c r="Z129" i="11"/>
  <c r="X129" i="11"/>
  <c r="V129" i="11"/>
  <c r="T129" i="11"/>
  <c r="R129" i="11"/>
  <c r="P129" i="11"/>
  <c r="N129" i="11"/>
  <c r="L129" i="11"/>
  <c r="J129" i="11"/>
  <c r="H129" i="11"/>
  <c r="F129" i="11"/>
  <c r="D129" i="11"/>
  <c r="AQ129" i="11"/>
  <c r="AO129" i="11"/>
  <c r="AM129" i="11"/>
  <c r="AK129" i="11"/>
  <c r="AI129" i="11"/>
  <c r="AG129" i="11"/>
  <c r="AE129" i="11"/>
  <c r="AC129" i="11"/>
  <c r="AA129" i="11"/>
  <c r="Y129" i="11"/>
  <c r="W129" i="11"/>
  <c r="U129" i="11"/>
  <c r="S129" i="11"/>
  <c r="Q129" i="11"/>
  <c r="O129" i="11"/>
  <c r="M129" i="11"/>
  <c r="K129" i="11"/>
  <c r="I129" i="11"/>
  <c r="G129" i="11"/>
  <c r="E129" i="11"/>
  <c r="AP97" i="11"/>
  <c r="AN97" i="11"/>
  <c r="AL97" i="11"/>
  <c r="AJ97" i="11"/>
  <c r="AH97" i="11"/>
  <c r="AF97" i="11"/>
  <c r="AD97" i="11"/>
  <c r="AB97" i="11"/>
  <c r="Z97" i="11"/>
  <c r="X97" i="11"/>
  <c r="V97" i="11"/>
  <c r="T97" i="11"/>
  <c r="R97" i="11"/>
  <c r="P97" i="11"/>
  <c r="N97" i="11"/>
  <c r="L97" i="11"/>
  <c r="J97" i="11"/>
  <c r="H97" i="11"/>
  <c r="F97" i="11"/>
  <c r="D97" i="11"/>
  <c r="AQ97" i="11"/>
  <c r="AO97" i="11"/>
  <c r="AM97" i="11"/>
  <c r="AK97" i="11"/>
  <c r="AI97" i="11"/>
  <c r="AG97" i="11"/>
  <c r="AE97" i="11"/>
  <c r="AC97" i="11"/>
  <c r="AA97" i="11"/>
  <c r="Y97" i="11"/>
  <c r="W97" i="11"/>
  <c r="U97" i="11"/>
  <c r="S97" i="11"/>
  <c r="Q97" i="11"/>
  <c r="O97" i="11"/>
  <c r="M97" i="11"/>
  <c r="K97" i="11"/>
  <c r="I97" i="11"/>
  <c r="G97" i="11"/>
  <c r="E97" i="11"/>
  <c r="AP65" i="11"/>
  <c r="AN65" i="11"/>
  <c r="AL65" i="11"/>
  <c r="AJ65" i="11"/>
  <c r="AH65" i="11"/>
  <c r="AF65" i="11"/>
  <c r="AD65" i="11"/>
  <c r="AB65" i="11"/>
  <c r="Z65" i="11"/>
  <c r="X65" i="11"/>
  <c r="V65" i="11"/>
  <c r="T65" i="11"/>
  <c r="R65" i="11"/>
  <c r="P65" i="11"/>
  <c r="N65" i="11"/>
  <c r="L65" i="11"/>
  <c r="J65" i="11"/>
  <c r="H65" i="11"/>
  <c r="F65" i="11"/>
  <c r="D65" i="11"/>
  <c r="AQ65" i="11"/>
  <c r="AO65" i="11"/>
  <c r="AM65" i="11"/>
  <c r="AK65" i="11"/>
  <c r="AI65" i="11"/>
  <c r="AG65" i="11"/>
  <c r="AE65" i="11"/>
  <c r="AC65" i="11"/>
  <c r="AA65" i="11"/>
  <c r="Y65" i="11"/>
  <c r="W65" i="11"/>
  <c r="U65" i="11"/>
  <c r="S65" i="11"/>
  <c r="Q65" i="11"/>
  <c r="O65" i="11"/>
  <c r="M65" i="11"/>
  <c r="K65" i="11"/>
  <c r="I65" i="11"/>
  <c r="G65" i="11"/>
  <c r="E65" i="11"/>
  <c r="AQ145" i="11"/>
  <c r="AO145" i="11"/>
  <c r="AM145" i="11"/>
  <c r="AK145" i="11"/>
  <c r="AI145" i="11"/>
  <c r="AG145" i="11"/>
  <c r="AE145" i="11"/>
  <c r="AC145" i="11"/>
  <c r="AA145" i="11"/>
  <c r="Y145" i="11"/>
  <c r="W145" i="11"/>
  <c r="U145" i="11"/>
  <c r="S145" i="11"/>
  <c r="Q145" i="11"/>
  <c r="O145" i="11"/>
  <c r="M145" i="11"/>
  <c r="K145" i="11"/>
  <c r="I145" i="11"/>
  <c r="G145" i="11"/>
  <c r="E145" i="11"/>
  <c r="AP145" i="11"/>
  <c r="AN145" i="11"/>
  <c r="AL145" i="11"/>
  <c r="AJ145" i="11"/>
  <c r="AH145" i="11"/>
  <c r="AF145" i="11"/>
  <c r="AD145" i="11"/>
  <c r="AB145" i="11"/>
  <c r="Z145" i="11"/>
  <c r="X145" i="11"/>
  <c r="V145" i="11"/>
  <c r="T145" i="11"/>
  <c r="R145" i="11"/>
  <c r="P145" i="11"/>
  <c r="N145" i="11"/>
  <c r="L145" i="11"/>
  <c r="J145" i="11"/>
  <c r="H145" i="11"/>
  <c r="F145" i="11"/>
  <c r="D145" i="11"/>
  <c r="AP105" i="11"/>
  <c r="AN105" i="11"/>
  <c r="AL105" i="11"/>
  <c r="AJ105" i="11"/>
  <c r="AH105" i="11"/>
  <c r="AF105" i="11"/>
  <c r="AD105" i="11"/>
  <c r="AB105" i="11"/>
  <c r="Z105" i="11"/>
  <c r="X105" i="11"/>
  <c r="V105" i="11"/>
  <c r="T105" i="11"/>
  <c r="R105" i="11"/>
  <c r="P105" i="11"/>
  <c r="AQ105" i="11"/>
  <c r="AO105" i="11"/>
  <c r="AM105" i="11"/>
  <c r="AK105" i="11"/>
  <c r="AI105" i="11"/>
  <c r="AG105" i="11"/>
  <c r="AE105" i="11"/>
  <c r="AC105" i="11"/>
  <c r="AA105" i="11"/>
  <c r="Y105" i="11"/>
  <c r="U105" i="11"/>
  <c r="Q105" i="11"/>
  <c r="N105" i="11"/>
  <c r="L105" i="11"/>
  <c r="J105" i="11"/>
  <c r="H105" i="11"/>
  <c r="F105" i="11"/>
  <c r="D105" i="11"/>
  <c r="W105" i="11"/>
  <c r="S105" i="11"/>
  <c r="O105" i="11"/>
  <c r="M105" i="11"/>
  <c r="K105" i="11"/>
  <c r="I105" i="11"/>
  <c r="G105" i="11"/>
  <c r="E105" i="11"/>
  <c r="AQ41" i="11"/>
  <c r="AO41" i="11"/>
  <c r="AM41" i="11"/>
  <c r="AK41" i="11"/>
  <c r="AI41" i="11"/>
  <c r="AG41" i="11"/>
  <c r="AE41" i="11"/>
  <c r="AC41" i="11"/>
  <c r="AA41" i="11"/>
  <c r="Y41" i="11"/>
  <c r="W41" i="11"/>
  <c r="U41" i="11"/>
  <c r="S41" i="11"/>
  <c r="Q41" i="11"/>
  <c r="O41" i="11"/>
  <c r="M41" i="11"/>
  <c r="K41" i="11"/>
  <c r="I41" i="11"/>
  <c r="G41" i="11"/>
  <c r="E41" i="11"/>
  <c r="AP41" i="11"/>
  <c r="AN41" i="11"/>
  <c r="AL41" i="11"/>
  <c r="AJ41" i="11"/>
  <c r="AH41" i="11"/>
  <c r="AF41" i="11"/>
  <c r="AD41" i="11"/>
  <c r="AB41" i="11"/>
  <c r="Z41" i="11"/>
  <c r="X41" i="11"/>
  <c r="V41" i="11"/>
  <c r="T41" i="11"/>
  <c r="R41" i="11"/>
  <c r="P41" i="11"/>
  <c r="N41" i="11"/>
  <c r="L41" i="11"/>
  <c r="J41" i="11"/>
  <c r="H41" i="11"/>
  <c r="F41" i="11"/>
  <c r="D41" i="11"/>
  <c r="G137" i="11"/>
  <c r="K137" i="11"/>
  <c r="O137" i="11"/>
  <c r="S137" i="11"/>
  <c r="W137" i="11"/>
  <c r="AA137" i="11"/>
  <c r="AE137" i="11"/>
  <c r="AJ137" i="11"/>
  <c r="F137" i="11"/>
  <c r="J137" i="11"/>
  <c r="N137" i="11"/>
  <c r="R137" i="11"/>
  <c r="V137" i="11"/>
  <c r="Z137" i="11"/>
  <c r="AD137" i="11"/>
  <c r="AH137" i="11"/>
  <c r="AN137" i="11"/>
  <c r="AI137" i="11"/>
  <c r="AM137" i="11"/>
  <c r="AP121" i="11"/>
  <c r="AN121" i="11"/>
  <c r="AL121" i="11"/>
  <c r="AJ121" i="11"/>
  <c r="AH121" i="11"/>
  <c r="AF121" i="11"/>
  <c r="AD121" i="11"/>
  <c r="AB121" i="11"/>
  <c r="Z121" i="11"/>
  <c r="X121" i="11"/>
  <c r="V121" i="11"/>
  <c r="T121" i="11"/>
  <c r="R121" i="11"/>
  <c r="P121" i="11"/>
  <c r="N121" i="11"/>
  <c r="L121" i="11"/>
  <c r="J121" i="11"/>
  <c r="H121" i="11"/>
  <c r="F121" i="11"/>
  <c r="D121" i="11"/>
  <c r="AQ121" i="11"/>
  <c r="AO121" i="11"/>
  <c r="AM121" i="11"/>
  <c r="AK121" i="11"/>
  <c r="AI121" i="11"/>
  <c r="AG121" i="11"/>
  <c r="AE121" i="11"/>
  <c r="AC121" i="11"/>
  <c r="AA121" i="11"/>
  <c r="Y121" i="11"/>
  <c r="W121" i="11"/>
  <c r="U121" i="11"/>
  <c r="S121" i="11"/>
  <c r="Q121" i="11"/>
  <c r="O121" i="11"/>
  <c r="M121" i="11"/>
  <c r="K121" i="11"/>
  <c r="I121" i="11"/>
  <c r="G121" i="11"/>
  <c r="E121" i="11"/>
  <c r="AQ57" i="11"/>
  <c r="AO57" i="11"/>
  <c r="AM57" i="11"/>
  <c r="AK57" i="11"/>
  <c r="AI57" i="11"/>
  <c r="AG57" i="11"/>
  <c r="AE57" i="11"/>
  <c r="AC57" i="11"/>
  <c r="AA57" i="11"/>
  <c r="Y57" i="11"/>
  <c r="W57" i="11"/>
  <c r="U57" i="11"/>
  <c r="S57" i="11"/>
  <c r="Q57" i="11"/>
  <c r="O57" i="11"/>
  <c r="M57" i="11"/>
  <c r="K57" i="11"/>
  <c r="I57" i="11"/>
  <c r="G57" i="11"/>
  <c r="E57" i="11"/>
  <c r="AP57" i="11"/>
  <c r="AN57" i="11"/>
  <c r="AL57" i="11"/>
  <c r="AJ57" i="11"/>
  <c r="AH57" i="11"/>
  <c r="AF57" i="11"/>
  <c r="AD57" i="11"/>
  <c r="AB57" i="11"/>
  <c r="Z57" i="11"/>
  <c r="X57" i="11"/>
  <c r="V57" i="11"/>
  <c r="T57" i="11"/>
  <c r="R57" i="11"/>
  <c r="P57" i="11"/>
  <c r="N57" i="11"/>
  <c r="L57" i="11"/>
  <c r="J57" i="11"/>
  <c r="H57" i="11"/>
  <c r="F57" i="11"/>
  <c r="D57" i="11"/>
  <c r="AP37" i="11"/>
  <c r="AN37" i="11"/>
  <c r="AL37" i="11"/>
  <c r="AJ37" i="11"/>
  <c r="AH37" i="11"/>
  <c r="AF37" i="11"/>
  <c r="AD37" i="11"/>
  <c r="AB37" i="11"/>
  <c r="Z37" i="11"/>
  <c r="X37" i="11"/>
  <c r="V37" i="11"/>
  <c r="T37" i="11"/>
  <c r="R37" i="11"/>
  <c r="P37" i="11"/>
  <c r="N37" i="11"/>
  <c r="L37" i="11"/>
  <c r="J37" i="11"/>
  <c r="H37" i="11"/>
  <c r="F37" i="11"/>
  <c r="D37" i="11"/>
  <c r="AQ37" i="11"/>
  <c r="AO37" i="11"/>
  <c r="AM37" i="11"/>
  <c r="AK37" i="11"/>
  <c r="AI37" i="11"/>
  <c r="AG37" i="11"/>
  <c r="AE37" i="11"/>
  <c r="AC37" i="11"/>
  <c r="AA37" i="11"/>
  <c r="Y37" i="11"/>
  <c r="W37" i="11"/>
  <c r="U37" i="11"/>
  <c r="S37" i="11"/>
  <c r="Q37" i="11"/>
  <c r="O37" i="11"/>
  <c r="M37" i="11"/>
  <c r="K37" i="11"/>
  <c r="I37" i="11"/>
  <c r="G37" i="11"/>
  <c r="E37" i="11"/>
  <c r="AQ36" i="11"/>
  <c r="AO36" i="11"/>
  <c r="AM36" i="11"/>
  <c r="AK36" i="11"/>
  <c r="AI36" i="11"/>
  <c r="AG36" i="11"/>
  <c r="AE36" i="11"/>
  <c r="AC36" i="11"/>
  <c r="AA36" i="11"/>
  <c r="Y36" i="11"/>
  <c r="W36" i="11"/>
  <c r="U36" i="11"/>
  <c r="S36" i="11"/>
  <c r="Q36" i="11"/>
  <c r="O36" i="11"/>
  <c r="M36" i="11"/>
  <c r="K36" i="11"/>
  <c r="I36" i="11"/>
  <c r="G36" i="11"/>
  <c r="E36" i="11"/>
  <c r="AP36" i="11"/>
  <c r="AN36" i="11"/>
  <c r="AL36" i="11"/>
  <c r="AJ36" i="11"/>
  <c r="AH36" i="11"/>
  <c r="AF36" i="11"/>
  <c r="AD36" i="11"/>
  <c r="AB36" i="11"/>
  <c r="Z36" i="11"/>
  <c r="X36" i="11"/>
  <c r="V36" i="11"/>
  <c r="T36" i="11"/>
  <c r="R36" i="11"/>
  <c r="P36" i="11"/>
  <c r="N36" i="11"/>
  <c r="L36" i="11"/>
  <c r="J36" i="11"/>
  <c r="H36" i="11"/>
  <c r="F36" i="11"/>
  <c r="D36" i="11"/>
  <c r="AP35" i="11"/>
  <c r="AN35" i="11"/>
  <c r="AL35" i="11"/>
  <c r="AJ35" i="11"/>
  <c r="AH35" i="11"/>
  <c r="AQ35" i="11"/>
  <c r="AM35" i="11"/>
  <c r="AI35" i="11"/>
  <c r="AF35" i="11"/>
  <c r="AD35" i="11"/>
  <c r="AB35" i="11"/>
  <c r="Z35" i="11"/>
  <c r="X35" i="11"/>
  <c r="V35" i="11"/>
  <c r="T35" i="11"/>
  <c r="R35" i="11"/>
  <c r="P35" i="11"/>
  <c r="N35" i="11"/>
  <c r="L35" i="11"/>
  <c r="J35" i="11"/>
  <c r="H35" i="11"/>
  <c r="F35" i="11"/>
  <c r="D35" i="11"/>
  <c r="AO35" i="11"/>
  <c r="AK35" i="11"/>
  <c r="AG35" i="11"/>
  <c r="AE35" i="11"/>
  <c r="AC35" i="11"/>
  <c r="AA35" i="11"/>
  <c r="Y35" i="11"/>
  <c r="W35" i="11"/>
  <c r="U35" i="11"/>
  <c r="S35" i="11"/>
  <c r="Q35" i="11"/>
  <c r="O35" i="11"/>
  <c r="M35" i="11"/>
  <c r="K35" i="11"/>
  <c r="I35" i="11"/>
  <c r="G35" i="11"/>
  <c r="E35" i="11"/>
  <c r="AP34" i="11"/>
  <c r="AL34" i="11"/>
  <c r="AH34" i="11"/>
  <c r="AD34" i="11"/>
  <c r="Z34" i="11"/>
  <c r="X34" i="11"/>
  <c r="T34" i="11"/>
  <c r="P34" i="11"/>
  <c r="N34" i="11"/>
  <c r="J34" i="11"/>
  <c r="F34" i="11"/>
  <c r="AQ34" i="11"/>
  <c r="AO34" i="11"/>
  <c r="AM34" i="11"/>
  <c r="AK34" i="11"/>
  <c r="AI34" i="11"/>
  <c r="AG34" i="11"/>
  <c r="AE34" i="11"/>
  <c r="AC34" i="11"/>
  <c r="AA34" i="11"/>
  <c r="Y34" i="11"/>
  <c r="W34" i="11"/>
  <c r="U34" i="11"/>
  <c r="S34" i="11"/>
  <c r="Q34" i="11"/>
  <c r="O34" i="11"/>
  <c r="M34" i="11"/>
  <c r="K34" i="11"/>
  <c r="I34" i="11"/>
  <c r="G34" i="11"/>
  <c r="E34" i="11"/>
  <c r="AN34" i="11"/>
  <c r="AJ34" i="11"/>
  <c r="AF34" i="11"/>
  <c r="AB34" i="11"/>
  <c r="V34" i="11"/>
  <c r="R34" i="11"/>
  <c r="L34" i="11"/>
  <c r="H34" i="11"/>
  <c r="D34" i="11"/>
  <c r="AQ33" i="11"/>
  <c r="AO33" i="11"/>
  <c r="AM33" i="11"/>
  <c r="AK33" i="11"/>
  <c r="AI33" i="11"/>
  <c r="AP33" i="11"/>
  <c r="AL33" i="11"/>
  <c r="AH33" i="11"/>
  <c r="AF33" i="11"/>
  <c r="AD33" i="11"/>
  <c r="AB33" i="11"/>
  <c r="Z33" i="11"/>
  <c r="X33" i="11"/>
  <c r="V33" i="11"/>
  <c r="T33" i="11"/>
  <c r="R33" i="11"/>
  <c r="P33" i="11"/>
  <c r="N33" i="11"/>
  <c r="L33" i="11"/>
  <c r="J33" i="11"/>
  <c r="H33" i="11"/>
  <c r="F33" i="11"/>
  <c r="D33" i="11"/>
  <c r="AN33" i="11"/>
  <c r="AJ33" i="11"/>
  <c r="AG33" i="11"/>
  <c r="AE33" i="11"/>
  <c r="AC33" i="11"/>
  <c r="AA33" i="11"/>
  <c r="Y33" i="11"/>
  <c r="W33" i="11"/>
  <c r="U33" i="11"/>
  <c r="S33" i="11"/>
  <c r="Q33" i="11"/>
  <c r="O33" i="11"/>
  <c r="M33" i="11"/>
  <c r="K33" i="11"/>
  <c r="I33" i="11"/>
  <c r="G33" i="11"/>
  <c r="E33" i="11"/>
  <c r="D301" i="2" l="1"/>
  <c r="R309" i="2" l="1"/>
  <c r="D309" i="2"/>
  <c r="R301" i="2"/>
  <c r="E300" i="2"/>
  <c r="S300" i="2" s="1"/>
  <c r="X309" i="2"/>
  <c r="Z301" i="2" l="1"/>
  <c r="AI301" i="2"/>
  <c r="Z309" i="2"/>
  <c r="AI309" i="2"/>
  <c r="U309" i="2"/>
  <c r="AG309" i="2"/>
  <c r="Y309" i="2"/>
  <c r="W309" i="2"/>
  <c r="W301" i="2"/>
  <c r="T301" i="2"/>
  <c r="AB301" i="2"/>
  <c r="U301" i="2"/>
  <c r="AC301" i="2"/>
  <c r="AF301" i="2"/>
  <c r="AB309" i="2"/>
  <c r="AG301" i="2"/>
  <c r="AA301" i="2"/>
  <c r="AD301" i="2"/>
  <c r="AC309" i="2"/>
  <c r="AA309" i="2"/>
  <c r="AH309" i="2"/>
  <c r="AD309" i="2"/>
  <c r="E301" i="2"/>
  <c r="R302" i="2"/>
  <c r="AI302" i="2" s="1"/>
  <c r="D302" i="2"/>
  <c r="R306" i="2"/>
  <c r="AI306" i="2" s="1"/>
  <c r="D306" i="2"/>
  <c r="R308" i="2"/>
  <c r="AI308" i="2" s="1"/>
  <c r="D308" i="2"/>
  <c r="R310" i="2"/>
  <c r="AI310" i="2" s="1"/>
  <c r="D310" i="2"/>
  <c r="R311" i="2"/>
  <c r="AI311" i="2" s="1"/>
  <c r="D311" i="2"/>
  <c r="R300" i="2"/>
  <c r="AI300" i="2" s="1"/>
  <c r="D300" i="2"/>
  <c r="R307" i="2"/>
  <c r="AI307" i="2" s="1"/>
  <c r="D307" i="2"/>
  <c r="R303" i="2"/>
  <c r="AI303" i="2" s="1"/>
  <c r="D303" i="2"/>
  <c r="R304" i="2"/>
  <c r="AI304" i="2" s="1"/>
  <c r="D304" i="2"/>
  <c r="R313" i="2"/>
  <c r="AI313" i="2" s="1"/>
  <c r="D313" i="2"/>
  <c r="R305" i="2"/>
  <c r="AI305" i="2" s="1"/>
  <c r="D305" i="2"/>
  <c r="R314" i="2"/>
  <c r="AI314" i="2" s="1"/>
  <c r="D314" i="2"/>
  <c r="R312" i="2"/>
  <c r="AI312" i="2" s="1"/>
  <c r="D312" i="2"/>
  <c r="E302" i="2"/>
  <c r="E303" i="2" s="1"/>
  <c r="E304" i="2" s="1"/>
  <c r="E305" i="2" s="1"/>
  <c r="E306" i="2" s="1"/>
  <c r="E307" i="2" s="1"/>
  <c r="E308" i="2" s="1"/>
  <c r="E309" i="2" s="1"/>
  <c r="E310" i="2" s="1"/>
  <c r="E311" i="2" s="1"/>
  <c r="E312" i="2" s="1"/>
  <c r="E313" i="2" s="1"/>
  <c r="E314" i="2" s="1"/>
  <c r="E315" i="2" s="1"/>
  <c r="E316" i="2" s="1"/>
  <c r="S301" i="2"/>
  <c r="X301" i="2" s="1"/>
  <c r="X307" i="2"/>
  <c r="Z307" i="2"/>
  <c r="AB307" i="2"/>
  <c r="AD307" i="2"/>
  <c r="AF307" i="2"/>
  <c r="W307" i="2"/>
  <c r="Y307" i="2"/>
  <c r="AA307" i="2"/>
  <c r="AE307" i="2"/>
  <c r="AC307" i="2"/>
  <c r="AG307" i="2"/>
  <c r="T307" i="2"/>
  <c r="U307" i="2"/>
  <c r="X303" i="2"/>
  <c r="Z303" i="2"/>
  <c r="AB303" i="2"/>
  <c r="AD303" i="2"/>
  <c r="AF303" i="2"/>
  <c r="W303" i="2"/>
  <c r="Y303" i="2"/>
  <c r="AA303" i="2"/>
  <c r="AC303" i="2"/>
  <c r="AE303" i="2"/>
  <c r="U303" i="2"/>
  <c r="X304" i="2"/>
  <c r="Z304" i="2"/>
  <c r="AB304" i="2"/>
  <c r="AD304" i="2"/>
  <c r="AF304" i="2"/>
  <c r="W304" i="2"/>
  <c r="Y304" i="2"/>
  <c r="AA304" i="2"/>
  <c r="AC304" i="2"/>
  <c r="AG304" i="2"/>
  <c r="T304" i="2"/>
  <c r="U304" i="2"/>
  <c r="X313" i="2"/>
  <c r="Z313" i="2"/>
  <c r="AB313" i="2"/>
  <c r="AD313" i="2"/>
  <c r="AH313" i="2"/>
  <c r="W313" i="2"/>
  <c r="AA313" i="2"/>
  <c r="AE313" i="2"/>
  <c r="Y313" i="2"/>
  <c r="AC313" i="2"/>
  <c r="AG313" i="2"/>
  <c r="T313" i="2"/>
  <c r="U313" i="2"/>
  <c r="Z305" i="2"/>
  <c r="AB305" i="2"/>
  <c r="AD305" i="2"/>
  <c r="AF305" i="2"/>
  <c r="W305" i="2"/>
  <c r="AA305" i="2"/>
  <c r="AC305" i="2"/>
  <c r="AE305" i="2"/>
  <c r="AG305" i="2"/>
  <c r="T305" i="2"/>
  <c r="U305" i="2"/>
  <c r="X314" i="2"/>
  <c r="W314" i="2"/>
  <c r="Z314" i="2"/>
  <c r="AB314" i="2"/>
  <c r="AD314" i="2"/>
  <c r="Y314" i="2"/>
  <c r="AA314" i="2"/>
  <c r="AC314" i="2"/>
  <c r="AE314" i="2"/>
  <c r="AG314" i="2"/>
  <c r="T314" i="2"/>
  <c r="U314" i="2"/>
  <c r="X312" i="2"/>
  <c r="Z312" i="2"/>
  <c r="AB312" i="2"/>
  <c r="AD312" i="2"/>
  <c r="W312" i="2"/>
  <c r="AA312" i="2"/>
  <c r="AC312" i="2"/>
  <c r="AG312" i="2"/>
  <c r="T312" i="2"/>
  <c r="U312" i="2"/>
  <c r="X302" i="2"/>
  <c r="Z302" i="2"/>
  <c r="AB302" i="2"/>
  <c r="AD302" i="2"/>
  <c r="AF302" i="2"/>
  <c r="W302" i="2"/>
  <c r="Y302" i="2"/>
  <c r="AA302" i="2"/>
  <c r="AC302" i="2"/>
  <c r="V302" i="2"/>
  <c r="U302" i="2"/>
  <c r="X306" i="2"/>
  <c r="Z306" i="2"/>
  <c r="AB306" i="2"/>
  <c r="AD306" i="2"/>
  <c r="AF306" i="2"/>
  <c r="AH306" i="2"/>
  <c r="W306" i="2"/>
  <c r="Y306" i="2"/>
  <c r="AA306" i="2"/>
  <c r="AC306" i="2"/>
  <c r="AE306" i="2"/>
  <c r="U306" i="2"/>
  <c r="X308" i="2"/>
  <c r="Z308" i="2"/>
  <c r="AB308" i="2"/>
  <c r="AD308" i="2"/>
  <c r="W308" i="2"/>
  <c r="AA308" i="2"/>
  <c r="AE308" i="2"/>
  <c r="Y308" i="2"/>
  <c r="AC308" i="2"/>
  <c r="T308" i="2"/>
  <c r="U308" i="2"/>
  <c r="X310" i="2"/>
  <c r="Z310" i="2"/>
  <c r="AB310" i="2"/>
  <c r="AD310" i="2"/>
  <c r="AF310" i="2"/>
  <c r="W310" i="2"/>
  <c r="AA310" i="2"/>
  <c r="AC310" i="2"/>
  <c r="AG310" i="2"/>
  <c r="T310" i="2"/>
  <c r="U310" i="2"/>
  <c r="X311" i="2"/>
  <c r="Z311" i="2"/>
  <c r="AB311" i="2"/>
  <c r="AD311" i="2"/>
  <c r="AF311" i="2"/>
  <c r="W311" i="2"/>
  <c r="AA311" i="2"/>
  <c r="AE311" i="2"/>
  <c r="Y311" i="2"/>
  <c r="AC311" i="2"/>
  <c r="AG311" i="2"/>
  <c r="U311" i="2"/>
  <c r="X300" i="2"/>
  <c r="Z300" i="2"/>
  <c r="AB300" i="2"/>
  <c r="AD300" i="2"/>
  <c r="AF300" i="2"/>
  <c r="AH300" i="2"/>
  <c r="W300" i="2"/>
  <c r="Y300" i="2"/>
  <c r="AA300" i="2"/>
  <c r="AC300" i="2"/>
  <c r="AE300" i="2"/>
  <c r="AG300" i="2"/>
  <c r="T300" i="2"/>
  <c r="V300" i="2"/>
  <c r="U300" i="2"/>
  <c r="V301" i="2" l="1"/>
  <c r="AH301" i="2"/>
  <c r="AE301" i="2"/>
  <c r="Y301" i="2"/>
  <c r="S302" i="2"/>
  <c r="D39" i="11"/>
  <c r="AN39" i="11"/>
  <c r="AJ39" i="11"/>
  <c r="AF39" i="11"/>
  <c r="AB39" i="11"/>
  <c r="X39" i="11"/>
  <c r="T39" i="11"/>
  <c r="P39" i="11"/>
  <c r="L39" i="11"/>
  <c r="H39" i="11"/>
  <c r="AQ39" i="11"/>
  <c r="AM39" i="11"/>
  <c r="AI39" i="11"/>
  <c r="AE39" i="11"/>
  <c r="AA39" i="11"/>
  <c r="W39" i="11"/>
  <c r="S39" i="11"/>
  <c r="O39" i="11"/>
  <c r="K39" i="11"/>
  <c r="G39" i="11"/>
  <c r="AP39" i="11"/>
  <c r="AL39" i="11"/>
  <c r="AH39" i="11"/>
  <c r="AD39" i="11"/>
  <c r="Z39" i="11"/>
  <c r="V39" i="11"/>
  <c r="R39" i="11"/>
  <c r="N39" i="11"/>
  <c r="J39" i="11"/>
  <c r="F39" i="11"/>
  <c r="AO39" i="11"/>
  <c r="AK39" i="11"/>
  <c r="AG39" i="11"/>
  <c r="AC39" i="11"/>
  <c r="Y39" i="11"/>
  <c r="U39" i="11"/>
  <c r="Q39" i="11"/>
  <c r="I39" i="11"/>
  <c r="M39" i="11"/>
  <c r="E39" i="11"/>
  <c r="AQ87" i="11"/>
  <c r="D87" i="11"/>
  <c r="H87" i="11"/>
  <c r="L87" i="11"/>
  <c r="P87" i="11"/>
  <c r="T87" i="11"/>
  <c r="X87" i="11"/>
  <c r="AB87" i="11"/>
  <c r="AF87" i="11"/>
  <c r="AJ87" i="11"/>
  <c r="AN87" i="11"/>
  <c r="F87" i="11"/>
  <c r="J87" i="11"/>
  <c r="N87" i="11"/>
  <c r="R87" i="11"/>
  <c r="V87" i="11"/>
  <c r="Z87" i="11"/>
  <c r="AD87" i="11"/>
  <c r="AH87" i="11"/>
  <c r="AL87" i="11"/>
  <c r="AP87" i="11"/>
  <c r="E87" i="11"/>
  <c r="I87" i="11"/>
  <c r="M87" i="11"/>
  <c r="Q87" i="11"/>
  <c r="U87" i="11"/>
  <c r="Y87" i="11"/>
  <c r="AC87" i="11"/>
  <c r="AG87" i="11"/>
  <c r="AK87" i="11"/>
  <c r="AO87" i="11"/>
  <c r="G87" i="11"/>
  <c r="K87" i="11"/>
  <c r="O87" i="11"/>
  <c r="S87" i="11"/>
  <c r="W87" i="11"/>
  <c r="AA87" i="11"/>
  <c r="AE87" i="11"/>
  <c r="AI87" i="11"/>
  <c r="AM87" i="11"/>
  <c r="D95" i="11"/>
  <c r="H95" i="11"/>
  <c r="L95" i="11"/>
  <c r="P95" i="11"/>
  <c r="T95" i="11"/>
  <c r="X95" i="11"/>
  <c r="AB95" i="11"/>
  <c r="AF95" i="11"/>
  <c r="AJ95" i="11"/>
  <c r="AN95" i="11"/>
  <c r="AQ95" i="11"/>
  <c r="F95" i="11"/>
  <c r="J95" i="11"/>
  <c r="N95" i="11"/>
  <c r="R95" i="11"/>
  <c r="V95" i="11"/>
  <c r="Z95" i="11"/>
  <c r="AD95" i="11"/>
  <c r="AH95" i="11"/>
  <c r="AL95" i="11"/>
  <c r="AP95" i="11"/>
  <c r="G95" i="11"/>
  <c r="K95" i="11"/>
  <c r="O95" i="11"/>
  <c r="S95" i="11"/>
  <c r="W95" i="11"/>
  <c r="AA95" i="11"/>
  <c r="AE95" i="11"/>
  <c r="AI95" i="11"/>
  <c r="AM95" i="11"/>
  <c r="E95" i="11"/>
  <c r="I95" i="11"/>
  <c r="M95" i="11"/>
  <c r="Q95" i="11"/>
  <c r="U95" i="11"/>
  <c r="Y95" i="11"/>
  <c r="AC95" i="11"/>
  <c r="AG95" i="11"/>
  <c r="AK95" i="11"/>
  <c r="AO95" i="11"/>
  <c r="AQ103" i="11"/>
  <c r="AM103" i="11"/>
  <c r="AI103" i="11"/>
  <c r="AE103" i="11"/>
  <c r="AA103" i="11"/>
  <c r="AP103" i="11"/>
  <c r="AL103" i="11"/>
  <c r="AH103" i="11"/>
  <c r="AD103" i="11"/>
  <c r="Z103" i="11"/>
  <c r="D103" i="11"/>
  <c r="H103" i="11"/>
  <c r="L103" i="11"/>
  <c r="P103" i="11"/>
  <c r="T103" i="11"/>
  <c r="AO103" i="11"/>
  <c r="AK103" i="11"/>
  <c r="AG103" i="11"/>
  <c r="AC103" i="11"/>
  <c r="Y103" i="11"/>
  <c r="AN103" i="11"/>
  <c r="AJ103" i="11"/>
  <c r="AF103" i="11"/>
  <c r="AB103" i="11"/>
  <c r="X103" i="11"/>
  <c r="F103" i="11"/>
  <c r="J103" i="11"/>
  <c r="N103" i="11"/>
  <c r="R103" i="11"/>
  <c r="V103" i="11"/>
  <c r="E103" i="11"/>
  <c r="I103" i="11"/>
  <c r="M103" i="11"/>
  <c r="Q103" i="11"/>
  <c r="U103" i="11"/>
  <c r="G103" i="11"/>
  <c r="K103" i="11"/>
  <c r="O103" i="11"/>
  <c r="S103" i="11"/>
  <c r="W103" i="11"/>
  <c r="AQ111" i="11"/>
  <c r="AM111" i="11"/>
  <c r="AI111" i="11"/>
  <c r="AE111" i="11"/>
  <c r="AA111" i="11"/>
  <c r="W111" i="11"/>
  <c r="S111" i="11"/>
  <c r="O111" i="11"/>
  <c r="K111" i="11"/>
  <c r="G111" i="11"/>
  <c r="AP111" i="11"/>
  <c r="AL111" i="11"/>
  <c r="AH111" i="11"/>
  <c r="AD111" i="11"/>
  <c r="Z111" i="11"/>
  <c r="V111" i="11"/>
  <c r="R111" i="11"/>
  <c r="N111" i="11"/>
  <c r="J111" i="11"/>
  <c r="F111" i="11"/>
  <c r="AO111" i="11"/>
  <c r="AK111" i="11"/>
  <c r="AG111" i="11"/>
  <c r="AC111" i="11"/>
  <c r="Y111" i="11"/>
  <c r="U111" i="11"/>
  <c r="Q111" i="11"/>
  <c r="M111" i="11"/>
  <c r="I111" i="11"/>
  <c r="E111" i="11"/>
  <c r="AN111" i="11"/>
  <c r="AJ111" i="11"/>
  <c r="AF111" i="11"/>
  <c r="AB111" i="11"/>
  <c r="X111" i="11"/>
  <c r="T111" i="11"/>
  <c r="P111" i="11"/>
  <c r="L111" i="11"/>
  <c r="H111" i="11"/>
  <c r="D111" i="11"/>
  <c r="AQ79" i="11"/>
  <c r="D79" i="11"/>
  <c r="H79" i="11"/>
  <c r="L79" i="11"/>
  <c r="P79" i="11"/>
  <c r="T79" i="11"/>
  <c r="X79" i="11"/>
  <c r="AB79" i="11"/>
  <c r="AF79" i="11"/>
  <c r="AJ79" i="11"/>
  <c r="AN79" i="11"/>
  <c r="F79" i="11"/>
  <c r="J79" i="11"/>
  <c r="N79" i="11"/>
  <c r="R79" i="11"/>
  <c r="V79" i="11"/>
  <c r="Z79" i="11"/>
  <c r="AD79" i="11"/>
  <c r="AH79" i="11"/>
  <c r="AL79" i="11"/>
  <c r="AP79" i="11"/>
  <c r="G79" i="11"/>
  <c r="K79" i="11"/>
  <c r="O79" i="11"/>
  <c r="S79" i="11"/>
  <c r="W79" i="11"/>
  <c r="AA79" i="11"/>
  <c r="AE79" i="11"/>
  <c r="AI79" i="11"/>
  <c r="AM79" i="11"/>
  <c r="E79" i="11"/>
  <c r="I79" i="11"/>
  <c r="M79" i="11"/>
  <c r="Q79" i="11"/>
  <c r="U79" i="11"/>
  <c r="Y79" i="11"/>
  <c r="AC79" i="11"/>
  <c r="AG79" i="11"/>
  <c r="AK79" i="11"/>
  <c r="AO79" i="11"/>
  <c r="AG302" i="2" l="1"/>
  <c r="AH302" i="2"/>
  <c r="AE302" i="2"/>
  <c r="T302" i="2"/>
  <c r="S303" i="2"/>
  <c r="V303" i="2" l="1"/>
  <c r="AG303" i="2"/>
  <c r="AH303" i="2"/>
  <c r="T303" i="2"/>
  <c r="S304" i="2"/>
  <c r="AH304" i="2" s="1"/>
  <c r="AE304" i="2" l="1"/>
  <c r="V304" i="2"/>
  <c r="S305" i="2"/>
  <c r="Y305" i="2" l="1"/>
  <c r="AH305" i="2"/>
  <c r="V305" i="2"/>
  <c r="X305" i="2"/>
  <c r="S306" i="2"/>
  <c r="AG306" i="2" s="1"/>
  <c r="D63" i="11" l="1"/>
  <c r="L63" i="11"/>
  <c r="T63" i="11"/>
  <c r="AB63" i="11"/>
  <c r="AJ63" i="11"/>
  <c r="AQ63" i="11"/>
  <c r="J63" i="11"/>
  <c r="R63" i="11"/>
  <c r="Z63" i="11"/>
  <c r="AH63" i="11"/>
  <c r="AP63" i="11"/>
  <c r="K63" i="11"/>
  <c r="S63" i="11"/>
  <c r="AA63" i="11"/>
  <c r="AI63" i="11"/>
  <c r="E63" i="11"/>
  <c r="M63" i="11"/>
  <c r="U63" i="11"/>
  <c r="AC63" i="11"/>
  <c r="AK63" i="11"/>
  <c r="H63" i="11"/>
  <c r="P63" i="11"/>
  <c r="X63" i="11"/>
  <c r="AF63" i="11"/>
  <c r="AN63" i="11"/>
  <c r="F63" i="11"/>
  <c r="N63" i="11"/>
  <c r="V63" i="11"/>
  <c r="AD63" i="11"/>
  <c r="AL63" i="11"/>
  <c r="G63" i="11"/>
  <c r="O63" i="11"/>
  <c r="W63" i="11"/>
  <c r="AE63" i="11"/>
  <c r="AM63" i="11"/>
  <c r="I63" i="11"/>
  <c r="Q63" i="11"/>
  <c r="Y63" i="11"/>
  <c r="AG63" i="11"/>
  <c r="AO63" i="11"/>
  <c r="V306" i="2"/>
  <c r="T306" i="2"/>
  <c r="S307" i="2"/>
  <c r="A3" i="10"/>
  <c r="A2" i="10"/>
  <c r="A1" i="10"/>
  <c r="A3" i="9"/>
  <c r="A2" i="9"/>
  <c r="A1" i="9"/>
  <c r="A3" i="8"/>
  <c r="A2" i="8"/>
  <c r="A1" i="8"/>
  <c r="A3" i="7"/>
  <c r="A2" i="7"/>
  <c r="A1" i="7"/>
  <c r="A3" i="4"/>
  <c r="A2" i="4"/>
  <c r="A1" i="4"/>
  <c r="A3" i="3"/>
  <c r="A2" i="3"/>
  <c r="A1" i="3"/>
  <c r="A3" i="1"/>
  <c r="A2" i="1"/>
  <c r="A1" i="1"/>
  <c r="A1" i="2"/>
  <c r="A3" i="2"/>
  <c r="A2" i="2"/>
  <c r="AH307" i="2" l="1"/>
  <c r="V307" i="2"/>
  <c r="S308" i="2"/>
  <c r="AH308" i="2" l="1"/>
  <c r="AF308" i="2"/>
  <c r="V308" i="2"/>
  <c r="AG308" i="2"/>
  <c r="S309" i="2"/>
  <c r="AF309" i="2" l="1"/>
  <c r="V309" i="2"/>
  <c r="AE309" i="2"/>
  <c r="T309" i="2"/>
  <c r="S310" i="2"/>
  <c r="Y310" i="2" l="1"/>
  <c r="AH310" i="2"/>
  <c r="AE310" i="2"/>
  <c r="V310" i="2"/>
  <c r="S311" i="2"/>
  <c r="V311" i="2" s="1"/>
  <c r="AH311" i="2" l="1"/>
  <c r="T311" i="2"/>
  <c r="S312" i="2"/>
  <c r="AF312" i="2" s="1"/>
  <c r="V312" i="2" l="1"/>
  <c r="AH312" i="2"/>
  <c r="AE312" i="2"/>
  <c r="AJ119" i="11" s="1"/>
  <c r="Y312" i="2"/>
  <c r="AP31" i="11"/>
  <c r="AG31" i="11"/>
  <c r="AA31" i="11"/>
  <c r="P31" i="11"/>
  <c r="J31" i="11"/>
  <c r="E31" i="11"/>
  <c r="AK31" i="11"/>
  <c r="AE31" i="11"/>
  <c r="T31" i="11"/>
  <c r="N31" i="11"/>
  <c r="I31" i="11"/>
  <c r="AO31" i="11"/>
  <c r="AI31" i="11"/>
  <c r="X31" i="11"/>
  <c r="R31" i="11"/>
  <c r="M31" i="11"/>
  <c r="G31" i="11"/>
  <c r="AM31" i="11"/>
  <c r="AB31" i="11"/>
  <c r="V31" i="11"/>
  <c r="Q31" i="11"/>
  <c r="K31" i="11"/>
  <c r="AQ31" i="11"/>
  <c r="AF31" i="11"/>
  <c r="Z31" i="11"/>
  <c r="U31" i="11"/>
  <c r="O31" i="11"/>
  <c r="D31" i="11"/>
  <c r="AJ31" i="11"/>
  <c r="AD31" i="11"/>
  <c r="Y31" i="11"/>
  <c r="S31" i="11"/>
  <c r="H31" i="11"/>
  <c r="AN31" i="11"/>
  <c r="AH31" i="11"/>
  <c r="AC31" i="11"/>
  <c r="W31" i="11"/>
  <c r="L31" i="11"/>
  <c r="F31" i="11"/>
  <c r="AL31" i="11"/>
  <c r="AQ119" i="11"/>
  <c r="V119" i="11"/>
  <c r="AG119" i="11"/>
  <c r="E119" i="11"/>
  <c r="P119" i="11"/>
  <c r="AA119" i="11"/>
  <c r="AL119" i="11"/>
  <c r="J119" i="11"/>
  <c r="U119" i="11"/>
  <c r="AF119" i="11"/>
  <c r="AC119" i="11"/>
  <c r="AN119" i="11"/>
  <c r="L119" i="11"/>
  <c r="W119" i="11"/>
  <c r="AH119" i="11"/>
  <c r="F119" i="11"/>
  <c r="Q119" i="11"/>
  <c r="AB119" i="11"/>
  <c r="AM119" i="11"/>
  <c r="K119" i="11"/>
  <c r="S313" i="2"/>
  <c r="S316" i="2" l="1"/>
  <c r="W316" i="2" s="1"/>
  <c r="S315" i="2"/>
  <c r="AG315" i="2" s="1"/>
  <c r="V313" i="2"/>
  <c r="AF313" i="2"/>
  <c r="R119" i="11"/>
  <c r="Y119" i="11"/>
  <c r="N119" i="11"/>
  <c r="AP119" i="11"/>
  <c r="AE119" i="11"/>
  <c r="T119" i="11"/>
  <c r="I119" i="11"/>
  <c r="AK119" i="11"/>
  <c r="Z119" i="11"/>
  <c r="O119" i="11"/>
  <c r="D119" i="11"/>
  <c r="G119" i="11"/>
  <c r="AI119" i="11"/>
  <c r="X119" i="11"/>
  <c r="M119" i="11"/>
  <c r="AO119" i="11"/>
  <c r="AD119" i="11"/>
  <c r="S119" i="11"/>
  <c r="H119" i="11"/>
  <c r="D71" i="11"/>
  <c r="T71" i="11"/>
  <c r="AJ71" i="11"/>
  <c r="J71" i="11"/>
  <c r="Z71" i="11"/>
  <c r="AP71" i="11"/>
  <c r="Q71" i="11"/>
  <c r="AG71" i="11"/>
  <c r="K71" i="11"/>
  <c r="AA71" i="11"/>
  <c r="H71" i="11"/>
  <c r="X71" i="11"/>
  <c r="AN71" i="11"/>
  <c r="N71" i="11"/>
  <c r="AD71" i="11"/>
  <c r="E71" i="11"/>
  <c r="U71" i="11"/>
  <c r="AK71" i="11"/>
  <c r="O71" i="11"/>
  <c r="AE71" i="11"/>
  <c r="L71" i="11"/>
  <c r="AB71" i="11"/>
  <c r="AQ71" i="11"/>
  <c r="R71" i="11"/>
  <c r="AH71" i="11"/>
  <c r="I71" i="11"/>
  <c r="Y71" i="11"/>
  <c r="AO71" i="11"/>
  <c r="S71" i="11"/>
  <c r="AI71" i="11"/>
  <c r="P71" i="11"/>
  <c r="AF71" i="11"/>
  <c r="F71" i="11"/>
  <c r="V71" i="11"/>
  <c r="AL71" i="11"/>
  <c r="M71" i="11"/>
  <c r="AC71" i="11"/>
  <c r="G71" i="11"/>
  <c r="W71" i="11"/>
  <c r="AM71" i="11"/>
  <c r="S314" i="2"/>
  <c r="AF314" i="2" s="1"/>
  <c r="AQ135" i="11" l="1"/>
  <c r="AA135" i="11"/>
  <c r="K135" i="11"/>
  <c r="AH135" i="11"/>
  <c r="R135" i="11"/>
  <c r="AO135" i="11"/>
  <c r="Y135" i="11"/>
  <c r="I135" i="11"/>
  <c r="AF135" i="11"/>
  <c r="P135" i="11"/>
  <c r="AM135" i="11"/>
  <c r="W135" i="11"/>
  <c r="G135" i="11"/>
  <c r="AD135" i="11"/>
  <c r="N135" i="11"/>
  <c r="AK135" i="11"/>
  <c r="U135" i="11"/>
  <c r="E135" i="11"/>
  <c r="AB135" i="11"/>
  <c r="L135" i="11"/>
  <c r="AI135" i="11"/>
  <c r="S135" i="11"/>
  <c r="AP135" i="11"/>
  <c r="Z135" i="11"/>
  <c r="J135" i="11"/>
  <c r="AG135" i="11"/>
  <c r="Q135" i="11"/>
  <c r="AN135" i="11"/>
  <c r="X135" i="11"/>
  <c r="H135" i="11"/>
  <c r="AE135" i="11"/>
  <c r="O135" i="11"/>
  <c r="AL135" i="11"/>
  <c r="V135" i="11"/>
  <c r="F135" i="11"/>
  <c r="AC135" i="11"/>
  <c r="M135" i="11"/>
  <c r="AJ135" i="11"/>
  <c r="T135" i="11"/>
  <c r="D135" i="11"/>
  <c r="AQ55" i="11"/>
  <c r="AI55" i="11"/>
  <c r="AA55" i="11"/>
  <c r="S55" i="11"/>
  <c r="K55" i="11"/>
  <c r="AP55" i="11"/>
  <c r="AH55" i="11"/>
  <c r="Z55" i="11"/>
  <c r="R55" i="11"/>
  <c r="J55" i="11"/>
  <c r="AO55" i="11"/>
  <c r="AG55" i="11"/>
  <c r="Y55" i="11"/>
  <c r="Q55" i="11"/>
  <c r="I55" i="11"/>
  <c r="AN55" i="11"/>
  <c r="AF55" i="11"/>
  <c r="X55" i="11"/>
  <c r="P55" i="11"/>
  <c r="H55" i="11"/>
  <c r="AM55" i="11"/>
  <c r="AE55" i="11"/>
  <c r="W55" i="11"/>
  <c r="O55" i="11"/>
  <c r="G55" i="11"/>
  <c r="AL55" i="11"/>
  <c r="AD55" i="11"/>
  <c r="V55" i="11"/>
  <c r="N55" i="11"/>
  <c r="F55" i="11"/>
  <c r="AK55" i="11"/>
  <c r="AC55" i="11"/>
  <c r="U55" i="11"/>
  <c r="M55" i="11"/>
  <c r="E55" i="11"/>
  <c r="AJ55" i="11"/>
  <c r="AB55" i="11"/>
  <c r="T55" i="11"/>
  <c r="L55" i="11"/>
  <c r="D55" i="11"/>
  <c r="V314" i="2"/>
  <c r="AB47" i="11" s="1"/>
  <c r="AH314" i="2"/>
  <c r="AQ127" i="11"/>
  <c r="Z127" i="11"/>
  <c r="J127" i="11"/>
  <c r="U127" i="11"/>
  <c r="AF127" i="11"/>
  <c r="P127" i="11"/>
  <c r="AM127" i="11"/>
  <c r="W127" i="11"/>
  <c r="G127" i="11"/>
  <c r="AG127" i="11"/>
  <c r="AN127" i="11"/>
  <c r="V127" i="11"/>
  <c r="F127" i="11"/>
  <c r="M127" i="11"/>
  <c r="AB127" i="11"/>
  <c r="L127" i="11"/>
  <c r="R127" i="11"/>
  <c r="AK127" i="11"/>
  <c r="E127" i="11"/>
  <c r="X127" i="11"/>
  <c r="H127" i="11"/>
  <c r="AE127" i="11"/>
  <c r="O127" i="11"/>
  <c r="AL127" i="11"/>
  <c r="Q127" i="11"/>
  <c r="AD127" i="11"/>
  <c r="N127" i="11"/>
  <c r="AC127" i="11"/>
  <c r="AJ127" i="11"/>
  <c r="T127" i="11"/>
  <c r="D127" i="11"/>
  <c r="AH127" i="11"/>
  <c r="I127" i="11"/>
  <c r="AO127" i="11"/>
  <c r="K127" i="11"/>
  <c r="S127" i="11"/>
  <c r="AI127" i="11"/>
  <c r="Y127" i="11"/>
  <c r="AP127" i="11"/>
  <c r="AA127" i="11"/>
  <c r="R47" i="11"/>
  <c r="I47" i="11"/>
  <c r="AK47" i="11"/>
  <c r="AG47" i="11"/>
  <c r="V47" i="11"/>
  <c r="K47" i="11"/>
  <c r="G47" i="11"/>
  <c r="AP47" i="11"/>
  <c r="AE47" i="11"/>
  <c r="T47" i="11"/>
  <c r="AA47" i="11"/>
  <c r="P47" i="11"/>
  <c r="E47" i="11"/>
  <c r="AN47" i="11"/>
  <c r="AC47" i="11"/>
  <c r="Y47" i="11"/>
  <c r="N47" i="11"/>
  <c r="J47" i="11"/>
  <c r="AL47" i="11"/>
  <c r="AQ47" i="11"/>
  <c r="AQ143" i="11"/>
  <c r="AF143" i="11"/>
  <c r="AK143" i="11"/>
  <c r="J143" i="11"/>
  <c r="O143" i="11"/>
  <c r="AA143" i="11"/>
  <c r="K143" i="11"/>
  <c r="AB143" i="11"/>
  <c r="E143" i="11"/>
  <c r="Q143" i="11"/>
  <c r="V143" i="11"/>
  <c r="AH143" i="11"/>
  <c r="AM143" i="11"/>
  <c r="T143" i="11"/>
  <c r="AN143" i="11"/>
  <c r="F143" i="11"/>
  <c r="P143" i="11"/>
  <c r="U143" i="11"/>
  <c r="AG143" i="11"/>
  <c r="R143" i="11"/>
  <c r="W143" i="11"/>
  <c r="AI143" i="11"/>
  <c r="X143" i="11"/>
  <c r="AC143" i="11"/>
  <c r="AO143" i="11"/>
  <c r="Y143" i="11"/>
  <c r="AD143" i="11"/>
  <c r="AP143" i="11"/>
  <c r="L143" i="11"/>
  <c r="AJ143" i="11"/>
  <c r="I143" i="11"/>
  <c r="N143" i="11"/>
  <c r="Z143" i="11"/>
  <c r="AE143" i="11"/>
  <c r="D143" i="11"/>
  <c r="G143" i="11"/>
  <c r="S143" i="11"/>
  <c r="H143" i="11"/>
  <c r="M143" i="11"/>
  <c r="AL143" i="11"/>
  <c r="AH47" i="11"/>
  <c r="W47" i="11"/>
  <c r="S47" i="11"/>
  <c r="H47" i="11"/>
  <c r="AJ47" i="11"/>
  <c r="AF47" i="11"/>
  <c r="U47" i="11"/>
  <c r="Q47" i="11"/>
  <c r="F47" i="11"/>
  <c r="L47" i="11"/>
  <c r="AO47" i="11"/>
  <c r="AD47" i="11"/>
  <c r="Z47" i="11"/>
  <c r="O47" i="11"/>
  <c r="D47" i="11"/>
  <c r="AM47" i="11"/>
  <c r="AI47" i="11"/>
  <c r="X47" i="11"/>
  <c r="M47" i="11"/>
  <c r="B305" i="1"/>
  <c r="B304" i="1"/>
  <c r="B303" i="1"/>
  <c r="B302" i="1"/>
  <c r="B301" i="1"/>
  <c r="B300" i="1"/>
  <c r="D300" i="1" s="1"/>
  <c r="R300" i="1" l="1"/>
  <c r="AI300" i="1" s="1"/>
  <c r="E300" i="1"/>
  <c r="R301" i="1"/>
  <c r="AI301" i="1" s="1"/>
  <c r="D301" i="1"/>
  <c r="D303" i="1"/>
  <c r="R303" i="1"/>
  <c r="AI303" i="1" s="1"/>
  <c r="R305" i="1"/>
  <c r="AI305" i="1" s="1"/>
  <c r="D305" i="1"/>
  <c r="R302" i="1"/>
  <c r="AI302" i="1" s="1"/>
  <c r="D302" i="1"/>
  <c r="R304" i="1"/>
  <c r="AI304" i="1" s="1"/>
  <c r="D304" i="1"/>
  <c r="T303" i="1" l="1"/>
  <c r="U303" i="1"/>
  <c r="Z303" i="1"/>
  <c r="AA303" i="1"/>
  <c r="X303" i="1"/>
  <c r="AD303" i="1"/>
  <c r="AB303" i="1"/>
  <c r="AC303" i="1"/>
  <c r="AH303" i="1"/>
  <c r="AF303" i="1"/>
  <c r="V303" i="1"/>
  <c r="W303" i="1"/>
  <c r="AE303" i="1"/>
  <c r="S300" i="1"/>
  <c r="E301" i="1"/>
  <c r="U304" i="1"/>
  <c r="T304" i="1"/>
  <c r="Z304" i="1"/>
  <c r="AC304" i="1"/>
  <c r="X304" i="1"/>
  <c r="AG304" i="1"/>
  <c r="W304" i="1"/>
  <c r="AB304" i="1"/>
  <c r="AA304" i="1"/>
  <c r="AH304" i="1"/>
  <c r="AE304" i="1"/>
  <c r="AF304" i="1"/>
  <c r="AD304" i="1"/>
  <c r="W302" i="1"/>
  <c r="Z302" i="1"/>
  <c r="AB302" i="1"/>
  <c r="U302" i="1"/>
  <c r="AD302" i="1"/>
  <c r="AG302" i="1"/>
  <c r="AC302" i="1"/>
  <c r="AA302" i="1"/>
  <c r="T302" i="1"/>
  <c r="AH302" i="1"/>
  <c r="AE302" i="1"/>
  <c r="X302" i="1"/>
  <c r="AF302" i="1"/>
  <c r="AG305" i="1"/>
  <c r="AF305" i="1"/>
  <c r="V305" i="1"/>
  <c r="U305" i="1"/>
  <c r="T305" i="1"/>
  <c r="W305" i="1"/>
  <c r="X305" i="1"/>
  <c r="AA305" i="1"/>
  <c r="AD305" i="1"/>
  <c r="AC305" i="1"/>
  <c r="AB305" i="1"/>
  <c r="AE305" i="1"/>
  <c r="AH305" i="1"/>
  <c r="AG301" i="1"/>
  <c r="AF301" i="1"/>
  <c r="U301" i="1"/>
  <c r="T301" i="1"/>
  <c r="W301" i="1"/>
  <c r="Z301" i="1"/>
  <c r="X301" i="1"/>
  <c r="AA301" i="1"/>
  <c r="AD301" i="1"/>
  <c r="AC301" i="1"/>
  <c r="AB301" i="1"/>
  <c r="AE301" i="1"/>
  <c r="AH301" i="1"/>
  <c r="Y301" i="1"/>
  <c r="U300" i="1"/>
  <c r="AD300" i="1"/>
  <c r="AC300" i="1"/>
  <c r="AA300" i="1"/>
  <c r="AB300" i="1"/>
  <c r="W300" i="1"/>
  <c r="AE300" i="1"/>
  <c r="Y300" i="1"/>
  <c r="AH300" i="1"/>
  <c r="Z300" i="1"/>
  <c r="X300" i="1"/>
  <c r="AG300" i="1"/>
  <c r="AF300" i="1"/>
  <c r="V300" i="1"/>
  <c r="T300" i="1"/>
  <c r="AN32" i="11" l="1"/>
  <c r="X32" i="11"/>
  <c r="H32" i="11"/>
  <c r="AJ32" i="11"/>
  <c r="T32" i="11"/>
  <c r="AO32" i="11"/>
  <c r="Q32" i="11"/>
  <c r="AA32" i="11"/>
  <c r="AL32" i="11"/>
  <c r="V32" i="11"/>
  <c r="F32" i="11"/>
  <c r="M32" i="11"/>
  <c r="W32" i="11"/>
  <c r="I32" i="11"/>
  <c r="S32" i="11"/>
  <c r="AH32" i="11"/>
  <c r="R32" i="11"/>
  <c r="AF32" i="11"/>
  <c r="P32" i="11"/>
  <c r="AG32" i="11"/>
  <c r="AB32" i="11"/>
  <c r="L32" i="11"/>
  <c r="Y32" i="11"/>
  <c r="AQ32" i="11"/>
  <c r="K32" i="11"/>
  <c r="AD32" i="11"/>
  <c r="N32" i="11"/>
  <c r="AC32" i="11"/>
  <c r="G32" i="11"/>
  <c r="AP32" i="11"/>
  <c r="J32" i="11"/>
  <c r="U32" i="11"/>
  <c r="AE32" i="11"/>
  <c r="AM32" i="11"/>
  <c r="AI32" i="11"/>
  <c r="Z32" i="11"/>
  <c r="AK32" i="11"/>
  <c r="E32" i="11"/>
  <c r="O32" i="11"/>
  <c r="D32" i="11"/>
  <c r="AG56" i="11"/>
  <c r="AI56" i="11"/>
  <c r="U56" i="11"/>
  <c r="E56" i="11"/>
  <c r="AB56" i="11"/>
  <c r="L56" i="11"/>
  <c r="AC56" i="11"/>
  <c r="AE56" i="11"/>
  <c r="Q56" i="11"/>
  <c r="AN56" i="11"/>
  <c r="X56" i="11"/>
  <c r="H56" i="11"/>
  <c r="K56" i="11"/>
  <c r="AO56" i="11"/>
  <c r="AQ56" i="11"/>
  <c r="AA56" i="11"/>
  <c r="M56" i="11"/>
  <c r="AJ56" i="11"/>
  <c r="T56" i="11"/>
  <c r="AK56" i="11"/>
  <c r="AM56" i="11"/>
  <c r="Y56" i="11"/>
  <c r="I56" i="11"/>
  <c r="AF56" i="11"/>
  <c r="P56" i="11"/>
  <c r="S56" i="11"/>
  <c r="AP56" i="11"/>
  <c r="Z56" i="11"/>
  <c r="J56" i="11"/>
  <c r="O56" i="11"/>
  <c r="AL56" i="11"/>
  <c r="V56" i="11"/>
  <c r="F56" i="11"/>
  <c r="R56" i="11"/>
  <c r="G56" i="11"/>
  <c r="N56" i="11"/>
  <c r="AH56" i="11"/>
  <c r="W56" i="11"/>
  <c r="AD56" i="11"/>
  <c r="D56" i="11"/>
  <c r="AQ88" i="11"/>
  <c r="AA88" i="11"/>
  <c r="K88" i="11"/>
  <c r="AH88" i="11"/>
  <c r="R88" i="11"/>
  <c r="AO88" i="11"/>
  <c r="Y88" i="11"/>
  <c r="I88" i="11"/>
  <c r="AF88" i="11"/>
  <c r="P88" i="11"/>
  <c r="AM88" i="11"/>
  <c r="W88" i="11"/>
  <c r="G88" i="11"/>
  <c r="AD88" i="11"/>
  <c r="N88" i="11"/>
  <c r="AK88" i="11"/>
  <c r="U88" i="11"/>
  <c r="E88" i="11"/>
  <c r="AB88" i="11"/>
  <c r="L88" i="11"/>
  <c r="AI88" i="11"/>
  <c r="S88" i="11"/>
  <c r="AP88" i="11"/>
  <c r="Z88" i="11"/>
  <c r="J88" i="11"/>
  <c r="AG88" i="11"/>
  <c r="Q88" i="11"/>
  <c r="AN88" i="11"/>
  <c r="X88" i="11"/>
  <c r="H88" i="11"/>
  <c r="AE88" i="11"/>
  <c r="O88" i="11"/>
  <c r="AL88" i="11"/>
  <c r="V88" i="11"/>
  <c r="F88" i="11"/>
  <c r="AC88" i="11"/>
  <c r="M88" i="11"/>
  <c r="AJ88" i="11"/>
  <c r="T88" i="11"/>
  <c r="D88" i="11"/>
  <c r="AF112" i="11"/>
  <c r="P112" i="11"/>
  <c r="AB112" i="11"/>
  <c r="L112" i="11"/>
  <c r="AK112" i="11"/>
  <c r="U112" i="11"/>
  <c r="E112" i="11"/>
  <c r="AD112" i="11"/>
  <c r="N112" i="11"/>
  <c r="AM112" i="11"/>
  <c r="W112" i="11"/>
  <c r="G112" i="11"/>
  <c r="AG112" i="11"/>
  <c r="AN112" i="11"/>
  <c r="X112" i="11"/>
  <c r="AJ112" i="11"/>
  <c r="T112" i="11"/>
  <c r="H112" i="11"/>
  <c r="AC112" i="11"/>
  <c r="M112" i="11"/>
  <c r="AL112" i="11"/>
  <c r="V112" i="11"/>
  <c r="F112" i="11"/>
  <c r="AE112" i="11"/>
  <c r="O112" i="11"/>
  <c r="AO112" i="11"/>
  <c r="Q112" i="11"/>
  <c r="AP112" i="11"/>
  <c r="Z112" i="11"/>
  <c r="J112" i="11"/>
  <c r="AI112" i="11"/>
  <c r="S112" i="11"/>
  <c r="Y112" i="11"/>
  <c r="I112" i="11"/>
  <c r="AH112" i="11"/>
  <c r="R112" i="11"/>
  <c r="AQ112" i="11"/>
  <c r="AA112" i="11"/>
  <c r="K112" i="11"/>
  <c r="D112" i="11"/>
  <c r="AB128" i="11"/>
  <c r="L128" i="11"/>
  <c r="AG128" i="11"/>
  <c r="Q128" i="11"/>
  <c r="AP128" i="11"/>
  <c r="Z128" i="11"/>
  <c r="J128" i="11"/>
  <c r="AI128" i="11"/>
  <c r="S128" i="11"/>
  <c r="AN128" i="11"/>
  <c r="X128" i="11"/>
  <c r="H128" i="11"/>
  <c r="AC128" i="11"/>
  <c r="M128" i="11"/>
  <c r="AL128" i="11"/>
  <c r="V128" i="11"/>
  <c r="F128" i="11"/>
  <c r="AE128" i="11"/>
  <c r="O128" i="11"/>
  <c r="AJ128" i="11"/>
  <c r="T128" i="11"/>
  <c r="AO128" i="11"/>
  <c r="Y128" i="11"/>
  <c r="I128" i="11"/>
  <c r="AH128" i="11"/>
  <c r="R128" i="11"/>
  <c r="AQ128" i="11"/>
  <c r="AA128" i="11"/>
  <c r="K128" i="11"/>
  <c r="AF128" i="11"/>
  <c r="P128" i="11"/>
  <c r="AK128" i="11"/>
  <c r="U128" i="11"/>
  <c r="E128" i="11"/>
  <c r="AD128" i="11"/>
  <c r="N128" i="11"/>
  <c r="AM128" i="11"/>
  <c r="W128" i="11"/>
  <c r="G128" i="11"/>
  <c r="D128" i="11"/>
  <c r="AE64" i="11"/>
  <c r="O64" i="11"/>
  <c r="AL64" i="11"/>
  <c r="V64" i="11"/>
  <c r="F64" i="11"/>
  <c r="AC64" i="11"/>
  <c r="M64" i="11"/>
  <c r="AJ64" i="11"/>
  <c r="T64" i="11"/>
  <c r="AQ64" i="11"/>
  <c r="AA64" i="11"/>
  <c r="K64" i="11"/>
  <c r="AH64" i="11"/>
  <c r="R64" i="11"/>
  <c r="AO64" i="11"/>
  <c r="Y64" i="11"/>
  <c r="I64" i="11"/>
  <c r="AF64" i="11"/>
  <c r="P64" i="11"/>
  <c r="AM64" i="11"/>
  <c r="W64" i="11"/>
  <c r="G64" i="11"/>
  <c r="AD64" i="11"/>
  <c r="N64" i="11"/>
  <c r="AK64" i="11"/>
  <c r="U64" i="11"/>
  <c r="E64" i="11"/>
  <c r="AB64" i="11"/>
  <c r="L64" i="11"/>
  <c r="AI64" i="11"/>
  <c r="S64" i="11"/>
  <c r="AP64" i="11"/>
  <c r="Z64" i="11"/>
  <c r="J64" i="11"/>
  <c r="AG64" i="11"/>
  <c r="Q64" i="11"/>
  <c r="AN64" i="11"/>
  <c r="X64" i="11"/>
  <c r="H64" i="11"/>
  <c r="D64" i="11"/>
  <c r="H144" i="11"/>
  <c r="AN144" i="11"/>
  <c r="AG144" i="11"/>
  <c r="AB144" i="11"/>
  <c r="U144" i="11"/>
  <c r="N144" i="11"/>
  <c r="G144" i="11"/>
  <c r="AM144" i="11"/>
  <c r="AH144" i="11"/>
  <c r="AA144" i="11"/>
  <c r="P144" i="11"/>
  <c r="I144" i="11"/>
  <c r="AO144" i="11"/>
  <c r="AJ144" i="11"/>
  <c r="AC144" i="11"/>
  <c r="V144" i="11"/>
  <c r="O144" i="11"/>
  <c r="J144" i="11"/>
  <c r="AP144" i="11"/>
  <c r="AI144" i="11"/>
  <c r="X144" i="11"/>
  <c r="Q144" i="11"/>
  <c r="L144" i="11"/>
  <c r="E144" i="11"/>
  <c r="AK144" i="11"/>
  <c r="AD144" i="11"/>
  <c r="W144" i="11"/>
  <c r="R144" i="11"/>
  <c r="K144" i="11"/>
  <c r="AQ144" i="11"/>
  <c r="AF144" i="11"/>
  <c r="Y144" i="11"/>
  <c r="T144" i="11"/>
  <c r="M144" i="11"/>
  <c r="F144" i="11"/>
  <c r="AL144" i="11"/>
  <c r="AE144" i="11"/>
  <c r="Z144" i="11"/>
  <c r="S144" i="11"/>
  <c r="D144" i="11"/>
  <c r="AJ120" i="11"/>
  <c r="T120" i="11"/>
  <c r="AO120" i="11"/>
  <c r="Y120" i="11"/>
  <c r="I120" i="11"/>
  <c r="AH120" i="11"/>
  <c r="R120" i="11"/>
  <c r="AQ120" i="11"/>
  <c r="AA120" i="11"/>
  <c r="K120" i="11"/>
  <c r="AF120" i="11"/>
  <c r="P120" i="11"/>
  <c r="AK120" i="11"/>
  <c r="U120" i="11"/>
  <c r="E120" i="11"/>
  <c r="AD120" i="11"/>
  <c r="N120" i="11"/>
  <c r="AM120" i="11"/>
  <c r="W120" i="11"/>
  <c r="G120" i="11"/>
  <c r="AB120" i="11"/>
  <c r="L120" i="11"/>
  <c r="AG120" i="11"/>
  <c r="Q120" i="11"/>
  <c r="AP120" i="11"/>
  <c r="Z120" i="11"/>
  <c r="J120" i="11"/>
  <c r="AI120" i="11"/>
  <c r="S120" i="11"/>
  <c r="AN120" i="11"/>
  <c r="X120" i="11"/>
  <c r="H120" i="11"/>
  <c r="AC120" i="11"/>
  <c r="M120" i="11"/>
  <c r="AL120" i="11"/>
  <c r="V120" i="11"/>
  <c r="F120" i="11"/>
  <c r="AE120" i="11"/>
  <c r="O120" i="11"/>
  <c r="D120" i="11"/>
  <c r="AO96" i="11"/>
  <c r="Y96" i="11"/>
  <c r="I96" i="11"/>
  <c r="AF96" i="11"/>
  <c r="P96" i="11"/>
  <c r="AM96" i="11"/>
  <c r="W96" i="11"/>
  <c r="G96" i="11"/>
  <c r="AD96" i="11"/>
  <c r="N96" i="11"/>
  <c r="AK96" i="11"/>
  <c r="U96" i="11"/>
  <c r="E96" i="11"/>
  <c r="AB96" i="11"/>
  <c r="L96" i="11"/>
  <c r="AI96" i="11"/>
  <c r="S96" i="11"/>
  <c r="AP96" i="11"/>
  <c r="Z96" i="11"/>
  <c r="J96" i="11"/>
  <c r="AG96" i="11"/>
  <c r="Q96" i="11"/>
  <c r="AN96" i="11"/>
  <c r="X96" i="11"/>
  <c r="H96" i="11"/>
  <c r="AE96" i="11"/>
  <c r="O96" i="11"/>
  <c r="AL96" i="11"/>
  <c r="V96" i="11"/>
  <c r="F96" i="11"/>
  <c r="AC96" i="11"/>
  <c r="M96" i="11"/>
  <c r="AJ96" i="11"/>
  <c r="T96" i="11"/>
  <c r="AQ96" i="11"/>
  <c r="AA96" i="11"/>
  <c r="K96" i="11"/>
  <c r="AH96" i="11"/>
  <c r="R96" i="11"/>
  <c r="D96" i="11"/>
  <c r="AB104" i="11"/>
  <c r="AK104" i="11"/>
  <c r="S104" i="11"/>
  <c r="U104" i="11"/>
  <c r="AP104" i="11"/>
  <c r="Z104" i="11"/>
  <c r="AI104" i="11"/>
  <c r="Q104" i="11"/>
  <c r="R104" i="11"/>
  <c r="AN104" i="11"/>
  <c r="X104" i="11"/>
  <c r="AG104" i="11"/>
  <c r="O104" i="11"/>
  <c r="P104" i="11"/>
  <c r="AL104" i="11"/>
  <c r="V104" i="11"/>
  <c r="AE104" i="11"/>
  <c r="M104" i="11"/>
  <c r="N104" i="11"/>
  <c r="AJ104" i="11"/>
  <c r="T104" i="11"/>
  <c r="AC104" i="11"/>
  <c r="K104" i="11"/>
  <c r="L104" i="11"/>
  <c r="AH104" i="11"/>
  <c r="AQ104" i="11"/>
  <c r="AA104" i="11"/>
  <c r="I104" i="11"/>
  <c r="J104" i="11"/>
  <c r="AF104" i="11"/>
  <c r="AO104" i="11"/>
  <c r="Y104" i="11"/>
  <c r="G104" i="11"/>
  <c r="H104" i="11"/>
  <c r="AD104" i="11"/>
  <c r="AM104" i="11"/>
  <c r="W104" i="11"/>
  <c r="E104" i="11"/>
  <c r="F104" i="11"/>
  <c r="D104" i="11"/>
  <c r="AQ40" i="11"/>
  <c r="AA40" i="11"/>
  <c r="K40" i="11"/>
  <c r="AH40" i="11"/>
  <c r="R40" i="11"/>
  <c r="AO40" i="11"/>
  <c r="Y40" i="11"/>
  <c r="I40" i="11"/>
  <c r="AF40" i="11"/>
  <c r="P40" i="11"/>
  <c r="AM40" i="11"/>
  <c r="W40" i="11"/>
  <c r="G40" i="11"/>
  <c r="AD40" i="11"/>
  <c r="N40" i="11"/>
  <c r="AK40" i="11"/>
  <c r="U40" i="11"/>
  <c r="E40" i="11"/>
  <c r="AB40" i="11"/>
  <c r="L40" i="11"/>
  <c r="AI40" i="11"/>
  <c r="S40" i="11"/>
  <c r="AP40" i="11"/>
  <c r="Z40" i="11"/>
  <c r="J40" i="11"/>
  <c r="AG40" i="11"/>
  <c r="Q40" i="11"/>
  <c r="AN40" i="11"/>
  <c r="X40" i="11"/>
  <c r="H40" i="11"/>
  <c r="AE40" i="11"/>
  <c r="O40" i="11"/>
  <c r="AL40" i="11"/>
  <c r="V40" i="11"/>
  <c r="F40" i="11"/>
  <c r="AC40" i="11"/>
  <c r="M40" i="11"/>
  <c r="AJ40" i="11"/>
  <c r="T40" i="11"/>
  <c r="D40" i="11"/>
  <c r="S301" i="1"/>
  <c r="V301" i="1" s="1"/>
  <c r="E302" i="1"/>
  <c r="E303" i="1" l="1"/>
  <c r="S302" i="1"/>
  <c r="Y302" i="1" l="1"/>
  <c r="V302" i="1"/>
  <c r="S303" i="1"/>
  <c r="E304" i="1"/>
  <c r="Y303" i="1" l="1"/>
  <c r="AG303" i="1"/>
  <c r="E305" i="1"/>
  <c r="S305" i="1" s="1"/>
  <c r="S304" i="1"/>
  <c r="Y305" i="1" l="1"/>
  <c r="Z305" i="1"/>
  <c r="Y304" i="1"/>
  <c r="V304" i="1"/>
  <c r="AN136" i="11"/>
  <c r="H136" i="11"/>
  <c r="AO136" i="11"/>
  <c r="R136" i="11"/>
  <c r="Q136" i="11"/>
  <c r="AJ136" i="11"/>
  <c r="AE136" i="11"/>
  <c r="AK136" i="11"/>
  <c r="N136" i="11"/>
  <c r="M136" i="11"/>
  <c r="AF136" i="11"/>
  <c r="AA136" i="11"/>
  <c r="AP136" i="11"/>
  <c r="J136" i="11"/>
  <c r="I136" i="11"/>
  <c r="AB136" i="11"/>
  <c r="W136" i="11"/>
  <c r="AL136" i="11"/>
  <c r="F136" i="11"/>
  <c r="E136" i="11"/>
  <c r="X136" i="11"/>
  <c r="S136" i="11"/>
  <c r="AH136" i="11"/>
  <c r="AG136" i="11"/>
  <c r="AQ136" i="11"/>
  <c r="T136" i="11"/>
  <c r="O136" i="11"/>
  <c r="AD136" i="11"/>
  <c r="AC136" i="11"/>
  <c r="AM136" i="11"/>
  <c r="P136" i="11"/>
  <c r="K136" i="11"/>
  <c r="Z136" i="11"/>
  <c r="Y136" i="11"/>
  <c r="AI136" i="11"/>
  <c r="L136" i="11"/>
  <c r="G136" i="11"/>
  <c r="V136" i="11"/>
  <c r="U136" i="11"/>
  <c r="D136" i="11"/>
  <c r="AG72" i="11"/>
  <c r="H72" i="11"/>
  <c r="AF72" i="11"/>
  <c r="AI72" i="11"/>
  <c r="W72" i="11"/>
  <c r="K72" i="11"/>
  <c r="AE72" i="11"/>
  <c r="AM72" i="11"/>
  <c r="S72" i="11"/>
  <c r="AD72" i="11"/>
  <c r="AH72" i="11"/>
  <c r="O72" i="11"/>
  <c r="G72" i="11"/>
  <c r="AP72" i="11"/>
  <c r="AK72" i="11"/>
  <c r="R72" i="11"/>
  <c r="AL72" i="11"/>
  <c r="N72" i="11"/>
  <c r="Z72" i="11"/>
  <c r="M72" i="11"/>
  <c r="D72" i="11"/>
  <c r="V72" i="11"/>
  <c r="U72" i="11"/>
  <c r="J72" i="11"/>
  <c r="AJ72" i="11"/>
  <c r="Q72" i="11"/>
  <c r="F72" i="11"/>
  <c r="E72" i="11"/>
  <c r="AO72" i="11"/>
  <c r="T72" i="11"/>
  <c r="AN72" i="11"/>
  <c r="AC72" i="11"/>
  <c r="AB72" i="11"/>
  <c r="I72" i="11"/>
  <c r="AQ72" i="11"/>
  <c r="X72" i="11"/>
  <c r="Y72" i="11"/>
  <c r="L72" i="11"/>
  <c r="P72" i="11"/>
  <c r="AA72" i="11"/>
  <c r="AK80" i="11" l="1"/>
  <c r="E80" i="11"/>
  <c r="L80" i="11"/>
  <c r="S80" i="11"/>
  <c r="Z80" i="11"/>
  <c r="AG80" i="11"/>
  <c r="AN80" i="11"/>
  <c r="H80" i="11"/>
  <c r="O80" i="11"/>
  <c r="V80" i="11"/>
  <c r="AC80" i="11"/>
  <c r="AJ80" i="11"/>
  <c r="AQ80" i="11"/>
  <c r="K80" i="11"/>
  <c r="R80" i="11"/>
  <c r="Y80" i="11"/>
  <c r="AF80" i="11"/>
  <c r="AM80" i="11"/>
  <c r="G80" i="11"/>
  <c r="N80" i="11"/>
  <c r="U80" i="11"/>
  <c r="AB80" i="11"/>
  <c r="AI80" i="11"/>
  <c r="AP80" i="11"/>
  <c r="J80" i="11"/>
  <c r="Q80" i="11"/>
  <c r="X80" i="11"/>
  <c r="AE80" i="11"/>
  <c r="AL80" i="11"/>
  <c r="F80" i="11"/>
  <c r="M80" i="11"/>
  <c r="T80" i="11"/>
  <c r="AA80" i="11"/>
  <c r="AH80" i="11"/>
  <c r="AO80" i="11"/>
  <c r="I80" i="11"/>
  <c r="P80" i="11"/>
  <c r="W80" i="11"/>
  <c r="AD80" i="11"/>
  <c r="D80" i="11"/>
  <c r="AG48" i="11"/>
  <c r="L48" i="11"/>
  <c r="W48" i="11"/>
  <c r="AH48" i="11"/>
  <c r="F48" i="11"/>
  <c r="Q48" i="11"/>
  <c r="AB48" i="11"/>
  <c r="AM48" i="11"/>
  <c r="K48" i="11"/>
  <c r="V48" i="11"/>
  <c r="D48" i="11"/>
  <c r="E48" i="11"/>
  <c r="P48" i="11"/>
  <c r="AA48" i="11"/>
  <c r="AL48" i="11"/>
  <c r="J48" i="11"/>
  <c r="U48" i="11"/>
  <c r="AF48" i="11"/>
  <c r="AQ48" i="11"/>
  <c r="O48" i="11"/>
  <c r="Z48" i="11"/>
  <c r="AK48" i="11"/>
  <c r="I48" i="11"/>
  <c r="T48" i="11"/>
  <c r="AE48" i="11"/>
  <c r="AP48" i="11"/>
  <c r="N48" i="11"/>
  <c r="Y48" i="11"/>
  <c r="AJ48" i="11"/>
  <c r="H48" i="11"/>
  <c r="S48" i="11"/>
  <c r="AD48" i="11"/>
  <c r="AO48" i="11"/>
  <c r="M48" i="11"/>
  <c r="X48" i="11"/>
  <c r="AI48" i="11"/>
  <c r="G48" i="11"/>
  <c r="R48" i="11"/>
  <c r="AC48" i="11"/>
  <c r="AN48" i="11"/>
  <c r="B302" i="10" l="1"/>
  <c r="B303" i="10"/>
  <c r="D303" i="10" s="1"/>
  <c r="B304" i="10"/>
  <c r="B301" i="10"/>
  <c r="E300" i="10" s="1"/>
  <c r="S300" i="10" s="1"/>
  <c r="B300" i="10"/>
  <c r="D300" i="10" s="1"/>
  <c r="R300" i="10" l="1"/>
  <c r="AI300" i="10" s="1"/>
  <c r="D301" i="10"/>
  <c r="E301" i="10"/>
  <c r="S301" i="10" s="1"/>
  <c r="R301" i="10"/>
  <c r="AI301" i="10" s="1"/>
  <c r="R303" i="10"/>
  <c r="AI303" i="10" s="1"/>
  <c r="E302" i="10"/>
  <c r="S302" i="10" s="1"/>
  <c r="R304" i="10"/>
  <c r="AI304" i="10" s="1"/>
  <c r="D304" i="10"/>
  <c r="D302" i="10"/>
  <c r="R302" i="10"/>
  <c r="AI302" i="10" s="1"/>
  <c r="E303" i="10" l="1"/>
  <c r="S303" i="10" s="1"/>
  <c r="AB302" i="10"/>
  <c r="AC302" i="10"/>
  <c r="AH302" i="10"/>
  <c r="AG302" i="10"/>
  <c r="AF302" i="10"/>
  <c r="V302" i="10"/>
  <c r="W302" i="10"/>
  <c r="T302" i="10"/>
  <c r="U302" i="10"/>
  <c r="Z302" i="10"/>
  <c r="AA302" i="10"/>
  <c r="X302" i="10"/>
  <c r="Y302" i="10"/>
  <c r="AD302" i="10"/>
  <c r="AE302" i="10"/>
  <c r="AH303" i="10"/>
  <c r="AG303" i="10"/>
  <c r="AF303" i="10"/>
  <c r="V303" i="10"/>
  <c r="U303" i="10"/>
  <c r="T303" i="10"/>
  <c r="W303" i="10"/>
  <c r="Z303" i="10"/>
  <c r="Y303" i="10"/>
  <c r="X303" i="10"/>
  <c r="AA303" i="10"/>
  <c r="AD303" i="10"/>
  <c r="AC303" i="10"/>
  <c r="AB303" i="10"/>
  <c r="AE303" i="10"/>
  <c r="E304" i="10"/>
  <c r="S304" i="10" s="1"/>
  <c r="AG304" i="10" s="1"/>
  <c r="AA304" i="10"/>
  <c r="AF304" i="10"/>
  <c r="AE304" i="10"/>
  <c r="AD304" i="10"/>
  <c r="AC304" i="10"/>
  <c r="X304" i="10"/>
  <c r="W304" i="10"/>
  <c r="U304" i="10"/>
  <c r="AH304" i="10"/>
  <c r="AB304" i="10"/>
  <c r="Y304" i="10"/>
  <c r="Z304" i="10"/>
  <c r="T304" i="10"/>
  <c r="V304" i="10"/>
  <c r="AA301" i="10"/>
  <c r="AD301" i="10"/>
  <c r="AG301" i="10"/>
  <c r="AF301" i="10"/>
  <c r="AE301" i="10"/>
  <c r="U301" i="10"/>
  <c r="T301" i="10"/>
  <c r="AB301" i="10"/>
  <c r="AH301" i="10"/>
  <c r="V301" i="10"/>
  <c r="Y301" i="10"/>
  <c r="X301" i="10"/>
  <c r="W301" i="10"/>
  <c r="Z301" i="10"/>
  <c r="AC301" i="10"/>
  <c r="AB300" i="10"/>
  <c r="AE300" i="10"/>
  <c r="U300" i="10"/>
  <c r="T300" i="10"/>
  <c r="W300" i="10"/>
  <c r="AH300" i="10"/>
  <c r="V300" i="10"/>
  <c r="X300" i="10"/>
  <c r="Z300" i="10"/>
  <c r="AG300" i="10"/>
  <c r="AD300" i="10"/>
  <c r="Y300" i="10"/>
  <c r="AF300" i="10"/>
  <c r="AC300" i="10"/>
  <c r="AA300" i="10"/>
  <c r="AQ110" i="11" l="1"/>
  <c r="AA110" i="11"/>
  <c r="AH110" i="11"/>
  <c r="O110" i="11"/>
  <c r="R110" i="11"/>
  <c r="AO110" i="11"/>
  <c r="Y110" i="11"/>
  <c r="AF110" i="11"/>
  <c r="M110" i="11"/>
  <c r="P110" i="11"/>
  <c r="AM110" i="11"/>
  <c r="W110" i="11"/>
  <c r="AD110" i="11"/>
  <c r="K110" i="11"/>
  <c r="N110" i="11"/>
  <c r="AK110" i="11"/>
  <c r="U110" i="11"/>
  <c r="AB110" i="11"/>
  <c r="I110" i="11"/>
  <c r="L110" i="11"/>
  <c r="AI110" i="11"/>
  <c r="AP110" i="11"/>
  <c r="Z110" i="11"/>
  <c r="G110" i="11"/>
  <c r="J110" i="11"/>
  <c r="AG110" i="11"/>
  <c r="AN110" i="11"/>
  <c r="V110" i="11"/>
  <c r="E110" i="11"/>
  <c r="H110" i="11"/>
  <c r="AE110" i="11"/>
  <c r="AL110" i="11"/>
  <c r="S110" i="11"/>
  <c r="F110" i="11"/>
  <c r="AJ110" i="11"/>
  <c r="T110" i="11"/>
  <c r="X110" i="11"/>
  <c r="AC110" i="11"/>
  <c r="Q110" i="11"/>
  <c r="D110" i="11"/>
  <c r="AE78" i="11"/>
  <c r="O78" i="11"/>
  <c r="AA78" i="11"/>
  <c r="AP78" i="11"/>
  <c r="Z78" i="11"/>
  <c r="J78" i="11"/>
  <c r="AG78" i="11"/>
  <c r="Q78" i="11"/>
  <c r="AN78" i="11"/>
  <c r="X78" i="11"/>
  <c r="W78" i="11"/>
  <c r="K78" i="11"/>
  <c r="R78" i="11"/>
  <c r="Y78" i="11"/>
  <c r="AF78" i="11"/>
  <c r="H78" i="11"/>
  <c r="S78" i="11"/>
  <c r="AL78" i="11"/>
  <c r="V78" i="11"/>
  <c r="F78" i="11"/>
  <c r="AC78" i="11"/>
  <c r="M78" i="11"/>
  <c r="AJ78" i="11"/>
  <c r="T78" i="11"/>
  <c r="AM78" i="11"/>
  <c r="AQ78" i="11"/>
  <c r="AH78" i="11"/>
  <c r="AO78" i="11"/>
  <c r="I78" i="11"/>
  <c r="P78" i="11"/>
  <c r="AI78" i="11"/>
  <c r="G78" i="11"/>
  <c r="AD78" i="11"/>
  <c r="N78" i="11"/>
  <c r="AK78" i="11"/>
  <c r="U78" i="11"/>
  <c r="E78" i="11"/>
  <c r="AB78" i="11"/>
  <c r="L78" i="11"/>
  <c r="D78" i="11"/>
  <c r="AI70" i="11"/>
  <c r="S70" i="11"/>
  <c r="AP70" i="11"/>
  <c r="Z70" i="11"/>
  <c r="J70" i="11"/>
  <c r="AG70" i="11"/>
  <c r="Q70" i="11"/>
  <c r="AN70" i="11"/>
  <c r="X70" i="11"/>
  <c r="H70" i="11"/>
  <c r="AE70" i="11"/>
  <c r="O70" i="11"/>
  <c r="AL70" i="11"/>
  <c r="V70" i="11"/>
  <c r="F70" i="11"/>
  <c r="AC70" i="11"/>
  <c r="M70" i="11"/>
  <c r="AJ70" i="11"/>
  <c r="T70" i="11"/>
  <c r="AQ70" i="11"/>
  <c r="AA70" i="11"/>
  <c r="K70" i="11"/>
  <c r="AH70" i="11"/>
  <c r="R70" i="11"/>
  <c r="AO70" i="11"/>
  <c r="Y70" i="11"/>
  <c r="I70" i="11"/>
  <c r="AF70" i="11"/>
  <c r="P70" i="11"/>
  <c r="AM70" i="11"/>
  <c r="W70" i="11"/>
  <c r="G70" i="11"/>
  <c r="AD70" i="11"/>
  <c r="N70" i="11"/>
  <c r="AK70" i="11"/>
  <c r="U70" i="11"/>
  <c r="E70" i="11"/>
  <c r="AB70" i="11"/>
  <c r="L70" i="11"/>
  <c r="D70" i="11"/>
  <c r="AQ150" i="11"/>
  <c r="AA150" i="11"/>
  <c r="K150" i="11"/>
  <c r="AH150" i="11"/>
  <c r="R150" i="11"/>
  <c r="AO150" i="11"/>
  <c r="Y150" i="11"/>
  <c r="I150" i="11"/>
  <c r="AF150" i="11"/>
  <c r="P150" i="11"/>
  <c r="AM150" i="11"/>
  <c r="W150" i="11"/>
  <c r="G150" i="11"/>
  <c r="AD150" i="11"/>
  <c r="N150" i="11"/>
  <c r="AK150" i="11"/>
  <c r="U150" i="11"/>
  <c r="E150" i="11"/>
  <c r="AB150" i="11"/>
  <c r="L150" i="11"/>
  <c r="AI150" i="11"/>
  <c r="S150" i="11"/>
  <c r="AP150" i="11"/>
  <c r="Z150" i="11"/>
  <c r="J150" i="11"/>
  <c r="AG150" i="11"/>
  <c r="Q150" i="11"/>
  <c r="AN150" i="11"/>
  <c r="X150" i="11"/>
  <c r="H150" i="11"/>
  <c r="AE150" i="11"/>
  <c r="O150" i="11"/>
  <c r="AL150" i="11"/>
  <c r="V150" i="11"/>
  <c r="F150" i="11"/>
  <c r="AC150" i="11"/>
  <c r="M150" i="11"/>
  <c r="AJ150" i="11"/>
  <c r="T150" i="11"/>
  <c r="D150" i="11"/>
  <c r="AM38" i="11"/>
  <c r="W38" i="11"/>
  <c r="G38" i="11"/>
  <c r="AD38" i="11"/>
  <c r="N38" i="11"/>
  <c r="AK38" i="11"/>
  <c r="U38" i="11"/>
  <c r="E38" i="11"/>
  <c r="AB38" i="11"/>
  <c r="L38" i="11"/>
  <c r="AI38" i="11"/>
  <c r="S38" i="11"/>
  <c r="AP38" i="11"/>
  <c r="Z38" i="11"/>
  <c r="J38" i="11"/>
  <c r="AG38" i="11"/>
  <c r="Q38" i="11"/>
  <c r="AN38" i="11"/>
  <c r="X38" i="11"/>
  <c r="H38" i="11"/>
  <c r="AE38" i="11"/>
  <c r="O38" i="11"/>
  <c r="AL38" i="11"/>
  <c r="V38" i="11"/>
  <c r="F38" i="11"/>
  <c r="AC38" i="11"/>
  <c r="M38" i="11"/>
  <c r="AJ38" i="11"/>
  <c r="T38" i="11"/>
  <c r="AQ38" i="11"/>
  <c r="AA38" i="11"/>
  <c r="K38" i="11"/>
  <c r="AH38" i="11"/>
  <c r="R38" i="11"/>
  <c r="AO38" i="11"/>
  <c r="Y38" i="11"/>
  <c r="I38" i="11"/>
  <c r="P38" i="11"/>
  <c r="AF38" i="11"/>
  <c r="D38" i="11"/>
  <c r="AI94" i="11"/>
  <c r="AC94" i="11"/>
  <c r="K94" i="11"/>
  <c r="AH94" i="11"/>
  <c r="R94" i="11"/>
  <c r="AO94" i="11"/>
  <c r="Q94" i="11"/>
  <c r="AN94" i="11"/>
  <c r="X94" i="11"/>
  <c r="H94" i="11"/>
  <c r="AE94" i="11"/>
  <c r="W94" i="11"/>
  <c r="G94" i="11"/>
  <c r="AD94" i="11"/>
  <c r="N94" i="11"/>
  <c r="AG94" i="11"/>
  <c r="M94" i="11"/>
  <c r="AJ94" i="11"/>
  <c r="T94" i="11"/>
  <c r="AQ94" i="11"/>
  <c r="AA94" i="11"/>
  <c r="S94" i="11"/>
  <c r="AP94" i="11"/>
  <c r="Z94" i="11"/>
  <c r="J94" i="11"/>
  <c r="Y94" i="11"/>
  <c r="I94" i="11"/>
  <c r="AF94" i="11"/>
  <c r="P94" i="11"/>
  <c r="AM94" i="11"/>
  <c r="AK94" i="11"/>
  <c r="O94" i="11"/>
  <c r="AL94" i="11"/>
  <c r="V94" i="11"/>
  <c r="F94" i="11"/>
  <c r="U94" i="11"/>
  <c r="E94" i="11"/>
  <c r="AB94" i="11"/>
  <c r="L94" i="11"/>
  <c r="D94" i="11"/>
  <c r="AI134" i="11"/>
  <c r="S134" i="11"/>
  <c r="AP134" i="11"/>
  <c r="Z134" i="11"/>
  <c r="J134" i="11"/>
  <c r="AG134" i="11"/>
  <c r="Q134" i="11"/>
  <c r="AN134" i="11"/>
  <c r="X134" i="11"/>
  <c r="H134" i="11"/>
  <c r="AE134" i="11"/>
  <c r="O134" i="11"/>
  <c r="AL134" i="11"/>
  <c r="V134" i="11"/>
  <c r="F134" i="11"/>
  <c r="AC134" i="11"/>
  <c r="M134" i="11"/>
  <c r="AJ134" i="11"/>
  <c r="T134" i="11"/>
  <c r="AQ134" i="11"/>
  <c r="AA134" i="11"/>
  <c r="K134" i="11"/>
  <c r="AH134" i="11"/>
  <c r="R134" i="11"/>
  <c r="AO134" i="11"/>
  <c r="Y134" i="11"/>
  <c r="I134" i="11"/>
  <c r="AF134" i="11"/>
  <c r="P134" i="11"/>
  <c r="AM134" i="11"/>
  <c r="W134" i="11"/>
  <c r="G134" i="11"/>
  <c r="AD134" i="11"/>
  <c r="N134" i="11"/>
  <c r="AK134" i="11"/>
  <c r="U134" i="11"/>
  <c r="E134" i="11"/>
  <c r="AB134" i="11"/>
  <c r="L134" i="11"/>
  <c r="D134" i="11"/>
  <c r="AE118" i="11"/>
  <c r="W118" i="11"/>
  <c r="G118" i="11"/>
  <c r="AD118" i="11"/>
  <c r="N118" i="11"/>
  <c r="AC118" i="11"/>
  <c r="M118" i="11"/>
  <c r="AJ118" i="11"/>
  <c r="T118" i="11"/>
  <c r="AQ118" i="11"/>
  <c r="AO118" i="11"/>
  <c r="S118" i="11"/>
  <c r="AP118" i="11"/>
  <c r="Z118" i="11"/>
  <c r="J118" i="11"/>
  <c r="Y118" i="11"/>
  <c r="I118" i="11"/>
  <c r="AF118" i="11"/>
  <c r="P118" i="11"/>
  <c r="AM118" i="11"/>
  <c r="AG118" i="11"/>
  <c r="O118" i="11"/>
  <c r="AL118" i="11"/>
  <c r="V118" i="11"/>
  <c r="F118" i="11"/>
  <c r="U118" i="11"/>
  <c r="E118" i="11"/>
  <c r="AB118" i="11"/>
  <c r="L118" i="11"/>
  <c r="AI118" i="11"/>
  <c r="AA118" i="11"/>
  <c r="K118" i="11"/>
  <c r="AH118" i="11"/>
  <c r="R118" i="11"/>
  <c r="AK118" i="11"/>
  <c r="Q118" i="11"/>
  <c r="AN118" i="11"/>
  <c r="X118" i="11"/>
  <c r="H118" i="11"/>
  <c r="D118" i="11"/>
  <c r="AQ86" i="11"/>
  <c r="AA86" i="11"/>
  <c r="K86" i="11"/>
  <c r="AH86" i="11"/>
  <c r="R86" i="11"/>
  <c r="AO86" i="11"/>
  <c r="Y86" i="11"/>
  <c r="I86" i="11"/>
  <c r="AF86" i="11"/>
  <c r="AI86" i="11"/>
  <c r="S86" i="11"/>
  <c r="AP86" i="11"/>
  <c r="Z86" i="11"/>
  <c r="AG86" i="11"/>
  <c r="AN86" i="11"/>
  <c r="P86" i="11"/>
  <c r="AM86" i="11"/>
  <c r="W86" i="11"/>
  <c r="G86" i="11"/>
  <c r="AD86" i="11"/>
  <c r="N86" i="11"/>
  <c r="AC86" i="11"/>
  <c r="AJ86" i="11"/>
  <c r="AK86" i="11"/>
  <c r="E86" i="11"/>
  <c r="L86" i="11"/>
  <c r="J86" i="11"/>
  <c r="Q86" i="11"/>
  <c r="X86" i="11"/>
  <c r="H86" i="11"/>
  <c r="AE86" i="11"/>
  <c r="O86" i="11"/>
  <c r="AL86" i="11"/>
  <c r="V86" i="11"/>
  <c r="F86" i="11"/>
  <c r="M86" i="11"/>
  <c r="T86" i="11"/>
  <c r="U86" i="11"/>
  <c r="AB86" i="11"/>
  <c r="D86" i="11"/>
  <c r="AE54" i="11"/>
  <c r="AA54" i="11"/>
  <c r="K54" i="11"/>
  <c r="AH54" i="11"/>
  <c r="R54" i="11"/>
  <c r="AO54" i="11"/>
  <c r="Y54" i="11"/>
  <c r="I54" i="11"/>
  <c r="AF54" i="11"/>
  <c r="P54" i="11"/>
  <c r="AI54" i="11"/>
  <c r="O54" i="11"/>
  <c r="AL54" i="11"/>
  <c r="V54" i="11"/>
  <c r="F54" i="11"/>
  <c r="AC54" i="11"/>
  <c r="M54" i="11"/>
  <c r="AJ54" i="11"/>
  <c r="T54" i="11"/>
  <c r="AM54" i="11"/>
  <c r="AQ54" i="11"/>
  <c r="S54" i="11"/>
  <c r="AP54" i="11"/>
  <c r="Z54" i="11"/>
  <c r="J54" i="11"/>
  <c r="AG54" i="11"/>
  <c r="Q54" i="11"/>
  <c r="AN54" i="11"/>
  <c r="X54" i="11"/>
  <c r="H54" i="11"/>
  <c r="W54" i="11"/>
  <c r="G54" i="11"/>
  <c r="AD54" i="11"/>
  <c r="N54" i="11"/>
  <c r="AK54" i="11"/>
  <c r="U54" i="11"/>
  <c r="E54" i="11"/>
  <c r="AB54" i="11"/>
  <c r="L54" i="11"/>
  <c r="D54" i="11"/>
  <c r="AM62" i="11"/>
  <c r="W62" i="11"/>
  <c r="G62" i="11"/>
  <c r="AD62" i="11"/>
  <c r="N62" i="11"/>
  <c r="AK62" i="11"/>
  <c r="U62" i="11"/>
  <c r="E62" i="11"/>
  <c r="AB62" i="11"/>
  <c r="L62" i="11"/>
  <c r="AI62" i="11"/>
  <c r="S62" i="11"/>
  <c r="AP62" i="11"/>
  <c r="Z62" i="11"/>
  <c r="J62" i="11"/>
  <c r="AG62" i="11"/>
  <c r="Q62" i="11"/>
  <c r="AN62" i="11"/>
  <c r="X62" i="11"/>
  <c r="H62" i="11"/>
  <c r="AE62" i="11"/>
  <c r="O62" i="11"/>
  <c r="AL62" i="11"/>
  <c r="V62" i="11"/>
  <c r="F62" i="11"/>
  <c r="AC62" i="11"/>
  <c r="M62" i="11"/>
  <c r="AJ62" i="11"/>
  <c r="T62" i="11"/>
  <c r="AQ62" i="11"/>
  <c r="AA62" i="11"/>
  <c r="K62" i="11"/>
  <c r="AH62" i="11"/>
  <c r="R62" i="11"/>
  <c r="AO62" i="11"/>
  <c r="Y62" i="11"/>
  <c r="I62" i="11"/>
  <c r="AF62" i="11"/>
  <c r="P62" i="11"/>
  <c r="D62" i="11"/>
  <c r="AE46" i="11"/>
  <c r="O46" i="11"/>
  <c r="AL46" i="11"/>
  <c r="V46" i="11"/>
  <c r="F46" i="11"/>
  <c r="AC46" i="11"/>
  <c r="M46" i="11"/>
  <c r="AJ46" i="11"/>
  <c r="T46" i="11"/>
  <c r="AQ46" i="11"/>
  <c r="AA46" i="11"/>
  <c r="K46" i="11"/>
  <c r="AH46" i="11"/>
  <c r="R46" i="11"/>
  <c r="AO46" i="11"/>
  <c r="Y46" i="11"/>
  <c r="I46" i="11"/>
  <c r="AF46" i="11"/>
  <c r="P46" i="11"/>
  <c r="AM46" i="11"/>
  <c r="W46" i="11"/>
  <c r="G46" i="11"/>
  <c r="AD46" i="11"/>
  <c r="N46" i="11"/>
  <c r="AK46" i="11"/>
  <c r="U46" i="11"/>
  <c r="E46" i="11"/>
  <c r="AB46" i="11"/>
  <c r="L46" i="11"/>
  <c r="AI46" i="11"/>
  <c r="S46" i="11"/>
  <c r="AP46" i="11"/>
  <c r="Z46" i="11"/>
  <c r="J46" i="11"/>
  <c r="AG46" i="11"/>
  <c r="Q46" i="11"/>
  <c r="AN46" i="11"/>
  <c r="X46" i="11"/>
  <c r="H46" i="11"/>
  <c r="D46" i="11"/>
  <c r="AM102" i="11"/>
  <c r="W102" i="11"/>
  <c r="G102" i="11"/>
  <c r="AD102" i="11"/>
  <c r="N102" i="11"/>
  <c r="AK102" i="11"/>
  <c r="U102" i="11"/>
  <c r="E102" i="11"/>
  <c r="AB102" i="11"/>
  <c r="L102" i="11"/>
  <c r="AI102" i="11"/>
  <c r="S102" i="11"/>
  <c r="AP102" i="11"/>
  <c r="Z102" i="11"/>
  <c r="J102" i="11"/>
  <c r="AG102" i="11"/>
  <c r="Q102" i="11"/>
  <c r="AN102" i="11"/>
  <c r="X102" i="11"/>
  <c r="H102" i="11"/>
  <c r="AE102" i="11"/>
  <c r="O102" i="11"/>
  <c r="AL102" i="11"/>
  <c r="V102" i="11"/>
  <c r="F102" i="11"/>
  <c r="AC102" i="11"/>
  <c r="M102" i="11"/>
  <c r="AJ102" i="11"/>
  <c r="T102" i="11"/>
  <c r="AQ102" i="11"/>
  <c r="AA102" i="11"/>
  <c r="K102" i="11"/>
  <c r="AH102" i="11"/>
  <c r="R102" i="11"/>
  <c r="AO102" i="11"/>
  <c r="Y102" i="11"/>
  <c r="I102" i="11"/>
  <c r="AF102" i="11"/>
  <c r="P102" i="11"/>
  <c r="D102" i="11"/>
  <c r="V142" i="11"/>
  <c r="U142" i="11"/>
  <c r="J142" i="11"/>
  <c r="I142" i="11"/>
  <c r="AI142" i="11"/>
  <c r="AB142" i="11"/>
  <c r="AA142" i="11"/>
  <c r="P142" i="11"/>
  <c r="O142" i="11"/>
  <c r="AO142" i="11"/>
  <c r="AD142" i="11"/>
  <c r="AC142" i="11"/>
  <c r="R142" i="11"/>
  <c r="Q142" i="11"/>
  <c r="AQ142" i="11"/>
  <c r="AL142" i="11"/>
  <c r="AJ142" i="11"/>
  <c r="X142" i="11"/>
  <c r="W142" i="11"/>
  <c r="F142" i="11"/>
  <c r="E142" i="11"/>
  <c r="AN142" i="11"/>
  <c r="Z142" i="11"/>
  <c r="Y142" i="11"/>
  <c r="L142" i="11"/>
  <c r="K142" i="11"/>
  <c r="AK142" i="11"/>
  <c r="AF142" i="11"/>
  <c r="AE142" i="11"/>
  <c r="N142" i="11"/>
  <c r="M142" i="11"/>
  <c r="AM142" i="11"/>
  <c r="AH142" i="11"/>
  <c r="AG142" i="11"/>
  <c r="T142" i="11"/>
  <c r="S142" i="11"/>
  <c r="H142" i="11"/>
  <c r="G142" i="11"/>
  <c r="AP142" i="11"/>
  <c r="D142" i="11"/>
  <c r="AM126" i="11"/>
  <c r="W126" i="11"/>
  <c r="G126" i="11"/>
  <c r="AD126" i="11"/>
  <c r="N126" i="11"/>
  <c r="AK126" i="11"/>
  <c r="U126" i="11"/>
  <c r="E126" i="11"/>
  <c r="AB126" i="11"/>
  <c r="P126" i="11"/>
  <c r="AI126" i="11"/>
  <c r="S126" i="11"/>
  <c r="AP126" i="11"/>
  <c r="Z126" i="11"/>
  <c r="J126" i="11"/>
  <c r="AG126" i="11"/>
  <c r="Q126" i="11"/>
  <c r="AN126" i="11"/>
  <c r="X126" i="11"/>
  <c r="H126" i="11"/>
  <c r="AE126" i="11"/>
  <c r="O126" i="11"/>
  <c r="AL126" i="11"/>
  <c r="V126" i="11"/>
  <c r="F126" i="11"/>
  <c r="AC126" i="11"/>
  <c r="M126" i="11"/>
  <c r="AJ126" i="11"/>
  <c r="T126" i="11"/>
  <c r="AQ126" i="11"/>
  <c r="AA126" i="11"/>
  <c r="K126" i="11"/>
  <c r="AH126" i="11"/>
  <c r="R126" i="11"/>
  <c r="AO126" i="11"/>
  <c r="Y126" i="11"/>
  <c r="I126" i="11"/>
  <c r="AF126" i="11"/>
  <c r="L126" i="11"/>
  <c r="D126" i="11"/>
  <c r="H10" i="11" l="1"/>
  <c r="AK10" i="11"/>
  <c r="AJ10" i="11"/>
  <c r="AO10" i="11"/>
  <c r="AN10" i="11"/>
  <c r="J10" i="11"/>
  <c r="F10" i="11"/>
  <c r="U10" i="11"/>
  <c r="T10" i="11"/>
  <c r="K10" i="11"/>
  <c r="AE10" i="11"/>
  <c r="AD10" i="11"/>
  <c r="AI10" i="11"/>
  <c r="AH10" i="11"/>
  <c r="Y10" i="11"/>
  <c r="AL10" i="11"/>
  <c r="AC10" i="11"/>
  <c r="N10" i="11"/>
  <c r="E10" i="11"/>
  <c r="AM10" i="11"/>
  <c r="X10" i="11"/>
  <c r="O10" i="11"/>
  <c r="AB10" i="11"/>
  <c r="S10" i="11"/>
  <c r="AF10" i="11"/>
  <c r="W10" i="11"/>
  <c r="V10" i="11"/>
  <c r="AP10" i="11"/>
  <c r="AG10" i="11"/>
  <c r="R10" i="11"/>
  <c r="I10" i="11"/>
  <c r="AQ10" i="11"/>
  <c r="M10" i="11"/>
  <c r="L10" i="11"/>
  <c r="Q10" i="11"/>
  <c r="P10" i="11"/>
  <c r="G10" i="11"/>
  <c r="AA10" i="11"/>
  <c r="Z10" i="11"/>
  <c r="D10" i="11"/>
  <c r="M12" i="11"/>
  <c r="S12" i="11"/>
  <c r="AD12" i="11"/>
  <c r="AJ12" i="11"/>
  <c r="Z12" i="11"/>
  <c r="AO12" i="11"/>
  <c r="F12" i="11"/>
  <c r="U12" i="11"/>
  <c r="K12" i="11"/>
  <c r="Q12" i="11"/>
  <c r="AB12" i="11"/>
  <c r="R12" i="11"/>
  <c r="X12" i="11"/>
  <c r="AM12" i="11"/>
  <c r="AC12" i="11"/>
  <c r="AI12" i="11"/>
  <c r="I12" i="11"/>
  <c r="O12" i="11"/>
  <c r="AP12" i="11"/>
  <c r="P12" i="11"/>
  <c r="V12" i="11"/>
  <c r="AK12" i="11"/>
  <c r="AA12" i="11"/>
  <c r="AG12" i="11"/>
  <c r="G12" i="11"/>
  <c r="AH12" i="11"/>
  <c r="AN12" i="11"/>
  <c r="N12" i="11"/>
  <c r="T12" i="11"/>
  <c r="J12" i="11"/>
  <c r="Y12" i="11"/>
  <c r="AE12" i="11"/>
  <c r="E12" i="11"/>
  <c r="AF12" i="11"/>
  <c r="AL12" i="11"/>
  <c r="L12" i="11"/>
  <c r="AQ12" i="11"/>
  <c r="H12" i="11"/>
  <c r="W12" i="11"/>
  <c r="D12" i="11"/>
  <c r="J21" i="11"/>
  <c r="AJ21" i="11"/>
  <c r="K21" i="11"/>
  <c r="V21" i="11"/>
  <c r="AN21" i="11"/>
  <c r="O21" i="11"/>
  <c r="AH21" i="11"/>
  <c r="U21" i="11"/>
  <c r="AI21" i="11"/>
  <c r="H21" i="11"/>
  <c r="Y21" i="11"/>
  <c r="AM21" i="11"/>
  <c r="AB21" i="11"/>
  <c r="AP21" i="11"/>
  <c r="N21" i="11"/>
  <c r="AF21" i="11"/>
  <c r="G21" i="11"/>
  <c r="Z21" i="11"/>
  <c r="M21" i="11"/>
  <c r="AA21" i="11"/>
  <c r="AL21" i="11"/>
  <c r="Q21" i="11"/>
  <c r="AE21" i="11"/>
  <c r="T21" i="11"/>
  <c r="AK21" i="11"/>
  <c r="F21" i="11"/>
  <c r="X21" i="11"/>
  <c r="AO21" i="11"/>
  <c r="R21" i="11"/>
  <c r="E21" i="11"/>
  <c r="S21" i="11"/>
  <c r="AD21" i="11"/>
  <c r="I21" i="11"/>
  <c r="W21" i="11"/>
  <c r="L21" i="11"/>
  <c r="AC21" i="11"/>
  <c r="AQ21" i="11"/>
  <c r="P21" i="11"/>
  <c r="AG21" i="11"/>
  <c r="D21" i="11"/>
  <c r="Y17" i="11"/>
  <c r="AN17" i="11"/>
  <c r="R17" i="11"/>
  <c r="AC17" i="11"/>
  <c r="O17" i="11"/>
  <c r="AM17" i="11"/>
  <c r="Q17" i="11"/>
  <c r="AF17" i="11"/>
  <c r="J17" i="11"/>
  <c r="AQ17" i="11"/>
  <c r="M17" i="11"/>
  <c r="AJ17" i="11"/>
  <c r="N17" i="11"/>
  <c r="AG17" i="11"/>
  <c r="U17" i="11"/>
  <c r="G17" i="11"/>
  <c r="V17" i="11"/>
  <c r="AO17" i="11"/>
  <c r="S17" i="11"/>
  <c r="AH17" i="11"/>
  <c r="L17" i="11"/>
  <c r="AE17" i="11"/>
  <c r="I17" i="11"/>
  <c r="X17" i="11"/>
  <c r="K17" i="11"/>
  <c r="Z17" i="11"/>
  <c r="AK17" i="11"/>
  <c r="W17" i="11"/>
  <c r="AL17" i="11"/>
  <c r="AD17" i="11"/>
  <c r="H17" i="11"/>
  <c r="AA17" i="11"/>
  <c r="AP17" i="11"/>
  <c r="T17" i="11"/>
  <c r="P17" i="11"/>
  <c r="AI17" i="11"/>
  <c r="E17" i="11"/>
  <c r="AB17" i="11"/>
  <c r="F17" i="11"/>
  <c r="D17" i="11"/>
  <c r="AM13" i="11"/>
  <c r="Q13" i="11"/>
  <c r="Y13" i="11"/>
  <c r="AN13" i="11"/>
  <c r="R13" i="11"/>
  <c r="AC13" i="11"/>
  <c r="O13" i="11"/>
  <c r="AD13" i="11"/>
  <c r="H13" i="11"/>
  <c r="AA13" i="11"/>
  <c r="AP13" i="11"/>
  <c r="T13" i="11"/>
  <c r="AF13" i="11"/>
  <c r="J13" i="11"/>
  <c r="U13" i="11"/>
  <c r="G13" i="11"/>
  <c r="V13" i="11"/>
  <c r="AO13" i="11"/>
  <c r="S13" i="11"/>
  <c r="D13" i="11"/>
  <c r="K13" i="11"/>
  <c r="Z13" i="11"/>
  <c r="AH13" i="11"/>
  <c r="L13" i="11"/>
  <c r="AE13" i="11"/>
  <c r="I13" i="11"/>
  <c r="X13" i="11"/>
  <c r="AQ13" i="11"/>
  <c r="M13" i="11"/>
  <c r="AJ13" i="11"/>
  <c r="N13" i="11"/>
  <c r="AG13" i="11"/>
  <c r="AK13" i="11"/>
  <c r="W13" i="11"/>
  <c r="AL13" i="11"/>
  <c r="P13" i="11"/>
  <c r="AI13" i="11"/>
  <c r="E13" i="11"/>
  <c r="AB13" i="11"/>
  <c r="F13" i="11"/>
  <c r="AN9" i="11"/>
  <c r="T9" i="11"/>
  <c r="Y9" i="11"/>
  <c r="E9" i="11"/>
  <c r="AL9" i="11"/>
  <c r="AQ9" i="11"/>
  <c r="W9" i="11"/>
  <c r="S9" i="11"/>
  <c r="AJ9" i="11"/>
  <c r="AO9" i="11"/>
  <c r="U9" i="11"/>
  <c r="Q9" i="11"/>
  <c r="R9" i="11"/>
  <c r="AM9" i="11"/>
  <c r="AI9" i="11"/>
  <c r="O9" i="11"/>
  <c r="P9" i="11"/>
  <c r="AK9" i="11"/>
  <c r="AG9" i="11"/>
  <c r="D9" i="11"/>
  <c r="AH9" i="11"/>
  <c r="N9" i="11"/>
  <c r="J9" i="11"/>
  <c r="AE9" i="11"/>
  <c r="AF9" i="11"/>
  <c r="L9" i="11"/>
  <c r="H9" i="11"/>
  <c r="M9" i="11"/>
  <c r="AD9" i="11"/>
  <c r="Z9" i="11"/>
  <c r="F9" i="11"/>
  <c r="K9" i="11"/>
  <c r="AB9" i="11"/>
  <c r="X9" i="11"/>
  <c r="AC9" i="11"/>
  <c r="I9" i="11"/>
  <c r="AP9" i="11"/>
  <c r="V9" i="11"/>
  <c r="AA9" i="11"/>
  <c r="G9" i="11"/>
  <c r="AA15" i="11"/>
  <c r="V15" i="11"/>
  <c r="M15" i="11"/>
  <c r="P15" i="11"/>
  <c r="AO15" i="11"/>
  <c r="AK15" i="11"/>
  <c r="AN15" i="11"/>
  <c r="W15" i="11"/>
  <c r="Z15" i="11"/>
  <c r="Q15" i="11"/>
  <c r="T15" i="11"/>
  <c r="K15" i="11"/>
  <c r="F15" i="11"/>
  <c r="AM15" i="11"/>
  <c r="AI15" i="11"/>
  <c r="AD15" i="11"/>
  <c r="U15" i="11"/>
  <c r="X15" i="11"/>
  <c r="G15" i="11"/>
  <c r="J15" i="11"/>
  <c r="D15" i="11"/>
  <c r="AQ15" i="11"/>
  <c r="AE15" i="11"/>
  <c r="AH15" i="11"/>
  <c r="Y15" i="11"/>
  <c r="AB15" i="11"/>
  <c r="S15" i="11"/>
  <c r="N15" i="11"/>
  <c r="E15" i="11"/>
  <c r="H15" i="11"/>
  <c r="AL15" i="11"/>
  <c r="AC15" i="11"/>
  <c r="AF15" i="11"/>
  <c r="O15" i="11"/>
  <c r="R15" i="11"/>
  <c r="I15" i="11"/>
  <c r="L15" i="11"/>
  <c r="AP15" i="11"/>
  <c r="AG15" i="11"/>
  <c r="AJ15" i="11"/>
  <c r="AO23" i="11"/>
  <c r="S23" i="11"/>
  <c r="AJ23" i="11"/>
  <c r="G23" i="11"/>
  <c r="X23" i="11"/>
  <c r="I23" i="11"/>
  <c r="Z23" i="11"/>
  <c r="K23" i="11"/>
  <c r="AB23" i="11"/>
  <c r="F23" i="11"/>
  <c r="P23" i="11"/>
  <c r="AG23" i="11"/>
  <c r="AQ23" i="11"/>
  <c r="U23" i="11"/>
  <c r="AL23" i="11"/>
  <c r="W23" i="11"/>
  <c r="AN23" i="11"/>
  <c r="Y23" i="11"/>
  <c r="AP23" i="11"/>
  <c r="T23" i="11"/>
  <c r="AD23" i="11"/>
  <c r="H23" i="11"/>
  <c r="R23" i="11"/>
  <c r="AI23" i="11"/>
  <c r="M23" i="11"/>
  <c r="AK23" i="11"/>
  <c r="O23" i="11"/>
  <c r="AM23" i="11"/>
  <c r="Q23" i="11"/>
  <c r="AA23" i="11"/>
  <c r="E23" i="11"/>
  <c r="V23" i="11"/>
  <c r="AF23" i="11"/>
  <c r="J23" i="11"/>
  <c r="AH23" i="11"/>
  <c r="L23" i="11"/>
  <c r="AC23" i="11"/>
  <c r="N23" i="11"/>
  <c r="AE23" i="11"/>
  <c r="D23" i="11"/>
  <c r="J14" i="11"/>
  <c r="I14" i="11"/>
  <c r="F14" i="11"/>
  <c r="S14" i="11"/>
  <c r="AD14" i="11"/>
  <c r="AQ14" i="11"/>
  <c r="AK14" i="11"/>
  <c r="K14" i="11"/>
  <c r="AP14" i="11"/>
  <c r="U14" i="11"/>
  <c r="AJ14" i="11"/>
  <c r="P14" i="11"/>
  <c r="AB14" i="11"/>
  <c r="AL14" i="11"/>
  <c r="Z14" i="11"/>
  <c r="AM14" i="11"/>
  <c r="Q14" i="11"/>
  <c r="AH14" i="11"/>
  <c r="AC14" i="11"/>
  <c r="H14" i="11"/>
  <c r="Y14" i="11"/>
  <c r="M14" i="11"/>
  <c r="AA14" i="11"/>
  <c r="W14" i="11"/>
  <c r="T14" i="11"/>
  <c r="R14" i="11"/>
  <c r="G14" i="11"/>
  <c r="V14" i="11"/>
  <c r="AN14" i="11"/>
  <c r="N14" i="11"/>
  <c r="AO14" i="11"/>
  <c r="AF14" i="11"/>
  <c r="AG14" i="11"/>
  <c r="AI14" i="11"/>
  <c r="E14" i="11"/>
  <c r="O14" i="11"/>
  <c r="X14" i="11"/>
  <c r="L14" i="11"/>
  <c r="AE14" i="11"/>
  <c r="D14" i="11"/>
  <c r="R20" i="11"/>
  <c r="AI20" i="11"/>
  <c r="AF20" i="11"/>
  <c r="F20" i="11"/>
  <c r="W20" i="11"/>
  <c r="AK20" i="11"/>
  <c r="S20" i="11"/>
  <c r="P20" i="11"/>
  <c r="AG20" i="11"/>
  <c r="G20" i="11"/>
  <c r="AB20" i="11"/>
  <c r="J20" i="11"/>
  <c r="K20" i="11"/>
  <c r="Y20" i="11"/>
  <c r="AL20" i="11"/>
  <c r="T20" i="11"/>
  <c r="U20" i="11"/>
  <c r="AP20" i="11"/>
  <c r="I20" i="11"/>
  <c r="V20" i="11"/>
  <c r="AM20" i="11"/>
  <c r="E20" i="11"/>
  <c r="Z20" i="11"/>
  <c r="AQ20" i="11"/>
  <c r="Q20" i="11"/>
  <c r="AD20" i="11"/>
  <c r="AE20" i="11"/>
  <c r="M20" i="11"/>
  <c r="AA20" i="11"/>
  <c r="AN20" i="11"/>
  <c r="N20" i="11"/>
  <c r="O20" i="11"/>
  <c r="AJ20" i="11"/>
  <c r="X20" i="11"/>
  <c r="AO20" i="11"/>
  <c r="L20" i="11"/>
  <c r="AC20" i="11"/>
  <c r="AH20" i="11"/>
  <c r="H20" i="11"/>
  <c r="D20" i="11"/>
  <c r="W16" i="11"/>
  <c r="H16" i="11"/>
  <c r="F16" i="11"/>
  <c r="AD16" i="11"/>
  <c r="S16" i="11"/>
  <c r="Q16" i="11"/>
  <c r="AO16" i="11"/>
  <c r="Z16" i="11"/>
  <c r="U16" i="11"/>
  <c r="K16" i="11"/>
  <c r="M16" i="11"/>
  <c r="AB16" i="11"/>
  <c r="R16" i="11"/>
  <c r="O16" i="11"/>
  <c r="AM16" i="11"/>
  <c r="X16" i="11"/>
  <c r="V16" i="11"/>
  <c r="I16" i="11"/>
  <c r="AI16" i="11"/>
  <c r="AG16" i="11"/>
  <c r="D16" i="11"/>
  <c r="P16" i="11"/>
  <c r="AP16" i="11"/>
  <c r="AK16" i="11"/>
  <c r="AA16" i="11"/>
  <c r="T16" i="11"/>
  <c r="G16" i="11"/>
  <c r="AH16" i="11"/>
  <c r="AE16" i="11"/>
  <c r="N16" i="11"/>
  <c r="AN16" i="11"/>
  <c r="AL16" i="11"/>
  <c r="Y16" i="11"/>
  <c r="J16" i="11"/>
  <c r="E16" i="11"/>
  <c r="AF16" i="11"/>
  <c r="AC16" i="11"/>
  <c r="L16" i="11"/>
  <c r="AQ16" i="11"/>
  <c r="AJ16" i="11"/>
  <c r="E11" i="11"/>
  <c r="AM11" i="11"/>
  <c r="R11" i="11"/>
  <c r="AE11" i="11"/>
  <c r="X11" i="11"/>
  <c r="AI11" i="11"/>
  <c r="L11" i="11"/>
  <c r="W11" i="11"/>
  <c r="P11" i="11"/>
  <c r="M11" i="11"/>
  <c r="H11" i="11"/>
  <c r="AP11" i="11"/>
  <c r="I11" i="11"/>
  <c r="AQ11" i="11"/>
  <c r="O11" i="11"/>
  <c r="V11" i="11"/>
  <c r="S11" i="11"/>
  <c r="Z11" i="11"/>
  <c r="G11" i="11"/>
  <c r="AA11" i="11"/>
  <c r="AJ11" i="11"/>
  <c r="AG11" i="11"/>
  <c r="AK11" i="11"/>
  <c r="AD11" i="11"/>
  <c r="AO11" i="11"/>
  <c r="AH11" i="11"/>
  <c r="F11" i="11"/>
  <c r="Q11" i="11"/>
  <c r="J11" i="11"/>
  <c r="N11" i="11"/>
  <c r="K11" i="11"/>
  <c r="T11" i="11"/>
  <c r="AN11" i="11"/>
  <c r="U11" i="11"/>
  <c r="AB11" i="11"/>
  <c r="Y11" i="11"/>
  <c r="AF11" i="11"/>
  <c r="AC11" i="11"/>
  <c r="AL11" i="11"/>
  <c r="D11" i="11"/>
  <c r="AJ18" i="11"/>
  <c r="AG18" i="11"/>
  <c r="N18" i="11"/>
  <c r="K18" i="11"/>
  <c r="AO18" i="11"/>
  <c r="AL18" i="11"/>
  <c r="J18" i="11"/>
  <c r="AN18" i="11"/>
  <c r="U18" i="11"/>
  <c r="R18" i="11"/>
  <c r="O18" i="11"/>
  <c r="T18" i="11"/>
  <c r="Q18" i="11"/>
  <c r="AM18" i="11"/>
  <c r="AB18" i="11"/>
  <c r="Y18" i="11"/>
  <c r="V18" i="11"/>
  <c r="AI18" i="11"/>
  <c r="X18" i="11"/>
  <c r="E18" i="11"/>
  <c r="AQ18" i="11"/>
  <c r="AF18" i="11"/>
  <c r="AC18" i="11"/>
  <c r="AP18" i="11"/>
  <c r="W18" i="11"/>
  <c r="L18" i="11"/>
  <c r="I18" i="11"/>
  <c r="F18" i="11"/>
  <c r="S18" i="11"/>
  <c r="H18" i="11"/>
  <c r="AD18" i="11"/>
  <c r="AA18" i="11"/>
  <c r="P18" i="11"/>
  <c r="M18" i="11"/>
  <c r="Z18" i="11"/>
  <c r="G18" i="11"/>
  <c r="AK18" i="11"/>
  <c r="AH18" i="11"/>
  <c r="AE18" i="11"/>
  <c r="D18" i="11"/>
  <c r="AM19" i="11"/>
  <c r="X19" i="11"/>
  <c r="H19" i="11"/>
  <c r="AL19" i="11"/>
  <c r="T19" i="11"/>
  <c r="J19" i="11"/>
  <c r="AI19" i="11"/>
  <c r="AC19" i="11"/>
  <c r="V19" i="11"/>
  <c r="AQ19" i="11"/>
  <c r="AB19" i="11"/>
  <c r="U19" i="11"/>
  <c r="N19" i="11"/>
  <c r="AK19" i="11"/>
  <c r="AA19" i="11"/>
  <c r="G19" i="11"/>
  <c r="AG19" i="11"/>
  <c r="Q19" i="11"/>
  <c r="S19" i="11"/>
  <c r="AJ19" i="11"/>
  <c r="Y19" i="11"/>
  <c r="R19" i="11"/>
  <c r="K19" i="11"/>
  <c r="AH19" i="11"/>
  <c r="P19" i="11"/>
  <c r="I19" i="11"/>
  <c r="AD19" i="11"/>
  <c r="W19" i="11"/>
  <c r="AN19" i="11"/>
  <c r="AP19" i="11"/>
  <c r="Z19" i="11"/>
  <c r="O19" i="11"/>
  <c r="AO19" i="11"/>
  <c r="AE19" i="11"/>
  <c r="M19" i="11"/>
  <c r="F19" i="11"/>
  <c r="AF19" i="11"/>
  <c r="L19" i="11"/>
  <c r="E19" i="11"/>
  <c r="D19" i="11"/>
  <c r="J22" i="11"/>
  <c r="AA22" i="11"/>
  <c r="E22" i="11"/>
  <c r="AC22" i="11"/>
  <c r="G22" i="11"/>
  <c r="AE22" i="11"/>
  <c r="I22" i="11"/>
  <c r="S22" i="11"/>
  <c r="AJ22" i="11"/>
  <c r="N22" i="11"/>
  <c r="X22" i="11"/>
  <c r="AO22" i="11"/>
  <c r="Z22" i="11"/>
  <c r="AQ22" i="11"/>
  <c r="U22" i="11"/>
  <c r="F22" i="11"/>
  <c r="W22" i="11"/>
  <c r="AG22" i="11"/>
  <c r="K22" i="11"/>
  <c r="AB22" i="11"/>
  <c r="AL22" i="11"/>
  <c r="P22" i="11"/>
  <c r="AN22" i="11"/>
  <c r="R22" i="11"/>
  <c r="AP22" i="11"/>
  <c r="T22" i="11"/>
  <c r="AK22" i="11"/>
  <c r="H22" i="11"/>
  <c r="Y22" i="11"/>
  <c r="AI22" i="11"/>
  <c r="M22" i="11"/>
  <c r="AD22" i="11"/>
  <c r="O22" i="11"/>
  <c r="AF22" i="11"/>
  <c r="Q22" i="11"/>
  <c r="AH22" i="11"/>
  <c r="L22" i="11"/>
  <c r="V22" i="11"/>
  <c r="AM22" i="11"/>
  <c r="D22" i="11"/>
  <c r="AU22" i="11" l="1"/>
  <c r="AV22" i="11"/>
  <c r="C22" i="11"/>
  <c r="AT22" i="11"/>
  <c r="AR22" i="11"/>
  <c r="AS22" i="11" s="1"/>
  <c r="AU19" i="11"/>
  <c r="AT19" i="11"/>
  <c r="C19" i="11"/>
  <c r="AR19" i="11"/>
  <c r="AS19" i="11" s="1"/>
  <c r="AV19" i="11"/>
  <c r="AU18" i="11"/>
  <c r="AV18" i="11"/>
  <c r="C18" i="11"/>
  <c r="AT18" i="11"/>
  <c r="AR18" i="11"/>
  <c r="AS18" i="11" s="1"/>
  <c r="AR11" i="11"/>
  <c r="AS11" i="11" s="1"/>
  <c r="AT11" i="11"/>
  <c r="AU11" i="11"/>
  <c r="AV11" i="11"/>
  <c r="C11" i="11"/>
  <c r="AT20" i="11"/>
  <c r="AV20" i="11"/>
  <c r="C20" i="11"/>
  <c r="AU20" i="11"/>
  <c r="AR20" i="11"/>
  <c r="AS20" i="11" s="1"/>
  <c r="AR14" i="11"/>
  <c r="AS14" i="11" s="1"/>
  <c r="C14" i="11"/>
  <c r="AV14" i="11"/>
  <c r="AT14" i="11"/>
  <c r="AU14" i="11"/>
  <c r="AR23" i="11"/>
  <c r="AS23" i="11" s="1"/>
  <c r="AU23" i="11"/>
  <c r="C23" i="11"/>
  <c r="AT23" i="11"/>
  <c r="AV23" i="11"/>
  <c r="AT9" i="11"/>
  <c r="C9" i="11"/>
  <c r="AV9" i="11"/>
  <c r="AU9" i="11"/>
  <c r="AR9" i="11"/>
  <c r="AU13" i="11"/>
  <c r="AV13" i="11"/>
  <c r="AR13" i="11"/>
  <c r="AS13" i="11" s="1"/>
  <c r="AT13" i="11"/>
  <c r="C13" i="11"/>
  <c r="AT17" i="11"/>
  <c r="AU17" i="11"/>
  <c r="AV17" i="11"/>
  <c r="AR17" i="11"/>
  <c r="AS17" i="11" s="1"/>
  <c r="C17" i="11"/>
  <c r="AU21" i="11"/>
  <c r="AT21" i="11"/>
  <c r="AR21" i="11"/>
  <c r="AS21" i="11" s="1"/>
  <c r="AV21" i="11"/>
  <c r="C21" i="11"/>
  <c r="AU12" i="11"/>
  <c r="AV12" i="11"/>
  <c r="C12" i="11"/>
  <c r="AT12" i="11"/>
  <c r="AR12" i="11"/>
  <c r="AS12" i="11" s="1"/>
  <c r="AT10" i="11"/>
  <c r="AU10" i="11"/>
  <c r="AV10" i="11"/>
  <c r="AR10" i="11"/>
  <c r="AS10" i="11" s="1"/>
  <c r="C10" i="11"/>
  <c r="AR16" i="11"/>
  <c r="AS16" i="11" s="1"/>
  <c r="AV16" i="11"/>
  <c r="AT16" i="11"/>
  <c r="AU16" i="11"/>
  <c r="C16" i="11"/>
  <c r="AR15" i="11"/>
  <c r="AS15" i="11" s="1"/>
  <c r="AT15" i="11"/>
  <c r="AV15" i="11"/>
  <c r="AU15" i="11"/>
  <c r="C15" i="11"/>
  <c r="A15" i="11" l="1"/>
  <c r="A16" i="11"/>
  <c r="A10" i="11"/>
  <c r="A12" i="11"/>
  <c r="A21" i="11"/>
  <c r="A17" i="11"/>
  <c r="A13" i="11"/>
  <c r="AR24" i="11"/>
  <c r="AU24" i="11"/>
  <c r="A9" i="11"/>
  <c r="A23" i="11"/>
  <c r="A11" i="11"/>
  <c r="A18" i="11"/>
  <c r="AS9" i="11"/>
  <c r="AS24" i="11" s="1"/>
  <c r="AV24" i="11"/>
  <c r="AT24" i="11"/>
  <c r="A14" i="11"/>
  <c r="A20" i="11"/>
  <c r="A19" i="11"/>
  <c r="A22" i="11"/>
</calcChain>
</file>

<file path=xl/sharedStrings.xml><?xml version="1.0" encoding="utf-8"?>
<sst xmlns="http://schemas.openxmlformats.org/spreadsheetml/2006/main" count="967" uniqueCount="242">
  <si>
    <t>A</t>
  </si>
  <si>
    <t>V-K</t>
  </si>
  <si>
    <t>K</t>
  </si>
  <si>
    <t>1. voor</t>
  </si>
  <si>
    <t>1-5</t>
  </si>
  <si>
    <t>2-4</t>
  </si>
  <si>
    <t>2. voor</t>
  </si>
  <si>
    <t>1-3</t>
  </si>
  <si>
    <t>4-5</t>
  </si>
  <si>
    <t>3. voor</t>
  </si>
  <si>
    <t>2-5</t>
  </si>
  <si>
    <t>3-4</t>
  </si>
  <si>
    <t>4. voor</t>
  </si>
  <si>
    <t>2-1</t>
  </si>
  <si>
    <t>3-5</t>
  </si>
  <si>
    <t>5. voor</t>
  </si>
  <si>
    <t>2-3</t>
  </si>
  <si>
    <t>1-4</t>
  </si>
  <si>
    <t>D</t>
  </si>
  <si>
    <t>1-2</t>
  </si>
  <si>
    <t>B</t>
  </si>
  <si>
    <t>A1</t>
  </si>
  <si>
    <t>B2</t>
  </si>
  <si>
    <t>B1</t>
  </si>
  <si>
    <t>A2</t>
  </si>
  <si>
    <t>4. koht</t>
  </si>
  <si>
    <t>A3</t>
  </si>
  <si>
    <t>B3</t>
  </si>
  <si>
    <t>5. koht</t>
  </si>
  <si>
    <t>6. koht</t>
  </si>
  <si>
    <t>A4</t>
  </si>
  <si>
    <t>B4</t>
  </si>
  <si>
    <t>7. koht</t>
  </si>
  <si>
    <t>8. koht</t>
  </si>
  <si>
    <t>9. koht</t>
  </si>
  <si>
    <t>C</t>
  </si>
  <si>
    <t>Sünd.</t>
  </si>
  <si>
    <t>D2</t>
  </si>
  <si>
    <t>C2</t>
  </si>
  <si>
    <t>D1</t>
  </si>
  <si>
    <t>C1</t>
  </si>
  <si>
    <t>10. koht</t>
  </si>
  <si>
    <t>11. koht</t>
  </si>
  <si>
    <t>12. koht</t>
  </si>
  <si>
    <t>C3</t>
  </si>
  <si>
    <t>C4</t>
  </si>
  <si>
    <t>1-6</t>
  </si>
  <si>
    <t>2-6</t>
  </si>
  <si>
    <t>3-6</t>
  </si>
  <si>
    <t>4-6</t>
  </si>
  <si>
    <t>5-6</t>
  </si>
  <si>
    <t>Osalejaid</t>
  </si>
  <si>
    <t>Koht</t>
  </si>
  <si>
    <t xml:space="preserve"> </t>
  </si>
  <si>
    <t>0-2</t>
  </si>
  <si>
    <t>1-1</t>
  </si>
  <si>
    <t>2-0</t>
  </si>
  <si>
    <t>3-0</t>
  </si>
  <si>
    <t>0-3</t>
  </si>
  <si>
    <t>3-2</t>
  </si>
  <si>
    <t>VÕISTKONDLIK PAREMUSJÄRJESTUS</t>
  </si>
  <si>
    <t>Võite</t>
  </si>
  <si>
    <t>Medaleid</t>
  </si>
  <si>
    <t>Kuld</t>
  </si>
  <si>
    <t>Hõbe</t>
  </si>
  <si>
    <t>Pronks</t>
  </si>
  <si>
    <t>v</t>
  </si>
  <si>
    <t>k</t>
  </si>
  <si>
    <t>Individuaalsete punktide jaotus</t>
  </si>
  <si>
    <t>Maakond</t>
  </si>
  <si>
    <t>Nimi (maakond)</t>
  </si>
  <si>
    <t>Argo Sepp (I-Viru)</t>
  </si>
  <si>
    <t>P</t>
  </si>
  <si>
    <t>I-Viru</t>
  </si>
  <si>
    <t>Valga</t>
  </si>
  <si>
    <t>Tartu</t>
  </si>
  <si>
    <t>Võru</t>
  </si>
  <si>
    <t>Lääne</t>
  </si>
  <si>
    <t>Saare</t>
  </si>
  <si>
    <t>Viljandi</t>
  </si>
  <si>
    <t>L-Viru</t>
  </si>
  <si>
    <t>Jaan Sepp (I-Viru)</t>
  </si>
  <si>
    <t>Johannes Neiland (I-Viru)</t>
  </si>
  <si>
    <t>Ivar Viljaste (I-Viru)</t>
  </si>
  <si>
    <t>Vello Vasser (L-Viru)</t>
  </si>
  <si>
    <t>Enn Mainla (Tartu)</t>
  </si>
  <si>
    <t>Helkiv Labbi (Võru)</t>
  </si>
  <si>
    <t>Tõnu Kapper (I-Viru)</t>
  </si>
  <si>
    <t>Silvi Labbi (Võru)</t>
  </si>
  <si>
    <t>Agnes Sirkel (Tartu)</t>
  </si>
  <si>
    <t>M 35-49</t>
  </si>
  <si>
    <t>M 50-59</t>
  </si>
  <si>
    <t>M 60-69</t>
  </si>
  <si>
    <t>N 60-69</t>
  </si>
  <si>
    <t>Harju</t>
  </si>
  <si>
    <t>Hiiu</t>
  </si>
  <si>
    <t>Jõgeva</t>
  </si>
  <si>
    <t>Järva</t>
  </si>
  <si>
    <t>Põlva</t>
  </si>
  <si>
    <t>Pärnu</t>
  </si>
  <si>
    <t>Rapla</t>
  </si>
  <si>
    <t>Lemmit Toomra (I-Viru)</t>
  </si>
  <si>
    <t>Boriss Klubov (I-Viru)</t>
  </si>
  <si>
    <t>Karla Purgats (I-Viru)</t>
  </si>
  <si>
    <t>Vilma Neiland (I-Viru)</t>
  </si>
  <si>
    <t>OSALEJAD</t>
  </si>
  <si>
    <t>Mehed 60-69</t>
  </si>
  <si>
    <t>Mehed 50-59</t>
  </si>
  <si>
    <t>Mehed 35-49</t>
  </si>
  <si>
    <t>Naised 60-69</t>
  </si>
  <si>
    <t>Mehed 70+</t>
  </si>
  <si>
    <t>Naised 35-44</t>
  </si>
  <si>
    <t>Naised 45-59</t>
  </si>
  <si>
    <t>Naised 70+</t>
  </si>
  <si>
    <t>M 70+</t>
  </si>
  <si>
    <t>N 70+</t>
  </si>
  <si>
    <t>N 35-44</t>
  </si>
  <si>
    <t>N 45-59</t>
  </si>
  <si>
    <t>1 - 6 koht</t>
  </si>
  <si>
    <t>1. koht</t>
  </si>
  <si>
    <t>2. koht</t>
  </si>
  <si>
    <t>3. koht</t>
  </si>
  <si>
    <t>1 - 8 koht</t>
  </si>
  <si>
    <t>D3</t>
  </si>
  <si>
    <t>13. koht</t>
  </si>
  <si>
    <t>Toomas Reede (Viljandi)</t>
  </si>
  <si>
    <t>1 - 4 koht</t>
  </si>
  <si>
    <t>5 - 7 koht</t>
  </si>
  <si>
    <t>Vambola Orav (Viljandi)</t>
  </si>
  <si>
    <t>Pjotr Nikkar (I-Viru)</t>
  </si>
  <si>
    <t>Enno Konsa (I-Viru)</t>
  </si>
  <si>
    <t>Aarne Peterson (Tartu)</t>
  </si>
  <si>
    <t>Toivo Ilves (Viljandi)</t>
  </si>
  <si>
    <t>1 - 3 koht</t>
  </si>
  <si>
    <t>Airi Kruusma (I-Viru)</t>
  </si>
  <si>
    <t>Aida Novikova (I-Viru)</t>
  </si>
  <si>
    <t>Maire Lepp (Jõgeva)</t>
  </si>
  <si>
    <t>Helju Mainla (Tartu)</t>
  </si>
  <si>
    <t>4-1</t>
  </si>
  <si>
    <t>Vaige Ant (Jõgeva)</t>
  </si>
  <si>
    <t>Toimumisaeg: L, 31.07.2010 kell 11:00</t>
  </si>
  <si>
    <t>9 - 12 koht</t>
  </si>
  <si>
    <t>D5</t>
  </si>
  <si>
    <t>14. koht</t>
  </si>
  <si>
    <t>15. koht</t>
  </si>
  <si>
    <t>16. koht</t>
  </si>
  <si>
    <t>German Terehhov (I-Viru)</t>
  </si>
  <si>
    <t>Tarmo Müür (I-Viru)</t>
  </si>
  <si>
    <t>Andres Veski (I-Viru)</t>
  </si>
  <si>
    <t>Tõnu Kortel (I-Viru)</t>
  </si>
  <si>
    <t>Tarvet Päkk (Võru)</t>
  </si>
  <si>
    <t>Kaido Pung (Viljandi)</t>
  </si>
  <si>
    <t>Tiit Kattai (Valga)</t>
  </si>
  <si>
    <t>Jaan Lüitsepp (Võru)</t>
  </si>
  <si>
    <t>Jaan Joonas (Võru)</t>
  </si>
  <si>
    <t>Peeter Komissarov (Võru)</t>
  </si>
  <si>
    <t>Dmitri Malõšev (Valga)</t>
  </si>
  <si>
    <t>Illart Majas (Võru)</t>
  </si>
  <si>
    <t>Arvo Orgussaar (Jõgeva)</t>
  </si>
  <si>
    <t>2-2</t>
  </si>
  <si>
    <t>4-0</t>
  </si>
  <si>
    <t>D4</t>
  </si>
  <si>
    <t>17. koht</t>
  </si>
  <si>
    <t>Jaan Rooden (I-Viru)</t>
  </si>
  <si>
    <t>Mait Metsla (I-Viru)</t>
  </si>
  <si>
    <t>Mauno Mill (Viljandi)</t>
  </si>
  <si>
    <t>0-5</t>
  </si>
  <si>
    <t>13 - 17 koht</t>
  </si>
  <si>
    <t>Vladimir Ogneštšikov (I-Viru)</t>
  </si>
  <si>
    <t>Leo Lukka (Viljandi)</t>
  </si>
  <si>
    <t>Toivo Adamka (Viljandi)</t>
  </si>
  <si>
    <t>Jüri Erm (Tartu)</t>
  </si>
  <si>
    <t>Rein Koha (Võru)</t>
  </si>
  <si>
    <t>Enn Laanemäe (Võru)</t>
  </si>
  <si>
    <t>Vadim Kozlov (Valga)</t>
  </si>
  <si>
    <t>3-1</t>
  </si>
  <si>
    <t>Mati Taba (Tartu)</t>
  </si>
  <si>
    <t>Mati Kure (Tartu)</t>
  </si>
  <si>
    <t>Ülo Vasar (L-Viru)</t>
  </si>
  <si>
    <t>Heino Juss (L-Viru)</t>
  </si>
  <si>
    <t>Uudo Blaasen (Valga)</t>
  </si>
  <si>
    <t>Otto Uusberg Viljandi)</t>
  </si>
  <si>
    <t>Jelena Scharonberg (I-Viru)</t>
  </si>
  <si>
    <t>Rutt Voldek (I-Viru)</t>
  </si>
  <si>
    <t>Ruti Loid (Võru)</t>
  </si>
  <si>
    <t>Tanja Orlova (Jõgeva)</t>
  </si>
  <si>
    <t>Riina Laumets (Jõgeva)</t>
  </si>
  <si>
    <t>Arija Rimbeniece  (Võru)</t>
  </si>
  <si>
    <t>Elli Piller (Valga)</t>
  </si>
  <si>
    <t>1 - 5 koht</t>
  </si>
  <si>
    <t>Hilja Rebane (Viljandi)</t>
  </si>
  <si>
    <t>Elvi Maurer (Viljandi)</t>
  </si>
  <si>
    <t>0-4</t>
  </si>
  <si>
    <t>Jaanus Sirel (Viljandi)</t>
  </si>
  <si>
    <t>Otto Uusberg (Viljandi)</t>
  </si>
  <si>
    <t>KINNITAN:</t>
  </si>
  <si>
    <t>ESVL president V. Lõuk</t>
  </si>
  <si>
    <t>19. marts 2010</t>
  </si>
  <si>
    <t>EESTI SPORIDVETERANIDE LIIDU 2010. A.</t>
  </si>
  <si>
    <t>PETANGI INDIVIDUAAL-VÕISTKONDLIKE MEISTRIVÕISLTUSTE</t>
  </si>
  <si>
    <t>J U H E N D</t>
  </si>
  <si>
    <t>1. EESMÄRK</t>
  </si>
  <si>
    <t>Populariseerida petangimängu, anda asjahuvilistele mängimisvõimalusi, selgitada tublimad mängijad.</t>
  </si>
  <si>
    <t>2. OSAVÕTJAD JA PROGRAMM</t>
  </si>
  <si>
    <t>Võistlustest kutsutakse osa võtma kõik Vabariigi petangi mänguhuvilised veteransportlased, naised ja mehed alates 35. eluaastast. Võisteldakse 4-jas vanusegrupis: N – 35+; 45+;60+;70+.</t>
  </si>
  <si>
    <t>M – 35+; 50+;60+;70+.</t>
  </si>
  <si>
    <t>Tervisliku seisundi eest vastutab võistlustel iga sportlane ise.</t>
  </si>
  <si>
    <t>3. REGISTREERIMINE</t>
  </si>
  <si>
    <t>Võistlejad ja võistkonnad registreerivad võistlustest osavõtuks hiljemalt 26.juuliks 2010.a. Tehniline ülesandmine teostada võistluspäeval vähemalt 30 minutit enne võistluste algust.</t>
  </si>
  <si>
    <t>Eelregistreerimine: Tiina Värv, tel. 4351575, 51901730, e-post: tiina.varv@mail.ee.</t>
  </si>
  <si>
    <t>4. AEG JA KOHT</t>
  </si>
  <si>
    <t>Meistrivõistlused viiakse läbi 31.juulil 2010.aastal algusega kell 11.00 Viljandi Kaare kooli spordiväljakul Kesk-Kaare 17.</t>
  </si>
  <si>
    <t>5. VÕISTLUSTE KORRALDAMINE JA TULEMUSTE ARVESTAMINE</t>
  </si>
  <si>
    <t>Meistrivõistluste ettevalmistamist ja läbiviimist juhib ESVL. Võistluste tehniliseks läbiviijaks on Viljandi SVK.</t>
  </si>
  <si>
    <t>Võistluste süsteem (välja mängitakse kõik kohad) selgub kohapeal peale võistlejate registreerimist. Võistkonna arvesse lähevad individuaalarvestuses 8 parema võistleja tulemused, I – 10 p., II – 9 p., III – 8 p. jne. Paremus määratakse 8 võistleja punktide summeerimise teel. Võrdsete punktide puhul määrab tulemuse suurem paremate kohtade arv, selle võrdsuse korral toimuvad ümbervisked.</t>
  </si>
  <si>
    <t>6. AUTASUSTAMINE</t>
  </si>
  <si>
    <t>Iga vanusegrupi I, II ja III kohta autasustatakse meistrivõistluste medaliga. Võitjat võistkonda autasustatakse karika ja diplomiga, II ja III koha võistkonda diplomiga.</t>
  </si>
  <si>
    <t>7. MAJANDAMINE</t>
  </si>
  <si>
    <t>Võistlustele lähetamisega seotud kulud kannavad SVK/SVS/SVÜ/SL-d või veteranid ise. Korralduskulud kannab ESVL. Osavõtumaks võistlejalt 26. juulini 2010.a. 50.- krooni, hiljem registreerunule 75.- krooni, mis tasutakse kohapeal.</t>
  </si>
  <si>
    <t>8. ÜLDISELT</t>
  </si>
  <si>
    <t>Kõik käesolevas juhendis määratlemata jäänud küsimused lahendab Viljandi SVK koos peakohtunikuga ning küsimusi tõstatanud võistlejatega.</t>
  </si>
  <si>
    <t>Eesti Spordiveteranide Liit          Viljandi Spordiveteranide Koondis</t>
  </si>
  <si>
    <t>Võistluste korraldaja        Tiina Värv</t>
  </si>
  <si>
    <t>Valem kasutab seda rida</t>
  </si>
  <si>
    <t>____-1940</t>
  </si>
  <si>
    <t>1941-1950</t>
  </si>
  <si>
    <t>1951-1960</t>
  </si>
  <si>
    <t>1951-1965</t>
  </si>
  <si>
    <t>1966-1975</t>
  </si>
  <si>
    <t>1961-1975</t>
  </si>
  <si>
    <t>Tallinn</t>
  </si>
  <si>
    <t>Peida halli taustaga veerud</t>
  </si>
  <si>
    <t>ESVL INDIVIDUAAL-VÕISTKONDLIKUD MEISTRIVÕISTLUSED PETANGIS 2010</t>
  </si>
  <si>
    <t>24-24</t>
  </si>
  <si>
    <t>24-18</t>
  </si>
  <si>
    <t>18-24</t>
  </si>
  <si>
    <t>1 - 2 koht</t>
  </si>
  <si>
    <t>Toimumiskoht: Viljandimaa, Viljandi</t>
  </si>
  <si>
    <t>M</t>
  </si>
  <si>
    <t>N</t>
  </si>
  <si>
    <t>Sum</t>
  </si>
  <si>
    <t>Arvesse läks 8 paremat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</si>
</sst>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\-0;;@"/>
    <numFmt numFmtId="165" formatCode="0.0000"/>
    <numFmt numFmtId="166" formatCode="0.000000"/>
    <numFmt numFmtId="167" formatCode="yyyy"/>
    <numFmt numFmtId="168" formatCode="\+0;\-0;0"/>
  </numFmts>
  <fonts count="41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8"/>
      <color indexed="8"/>
      <name val="Arial Narrow"/>
      <family val="2"/>
    </font>
    <font>
      <u/>
      <sz val="11"/>
      <color indexed="12"/>
      <name val="Calibri"/>
      <family val="2"/>
      <charset val="186"/>
    </font>
    <font>
      <sz val="10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1"/>
      <color rgb="FFFF6600"/>
      <name val="Calibri"/>
      <family val="2"/>
      <charset val="186"/>
    </font>
    <font>
      <b/>
      <sz val="11"/>
      <color rgb="FFFA7D00"/>
      <name val="Calibri"/>
      <family val="2"/>
      <charset val="186"/>
    </font>
    <font>
      <b/>
      <sz val="11"/>
      <color rgb="FFFF9900"/>
      <name val="Calibri"/>
      <family val="2"/>
      <charset val="186"/>
    </font>
    <font>
      <i/>
      <sz val="11"/>
      <color rgb="FF808080"/>
      <name val="Calibri"/>
      <family val="2"/>
      <charset val="186"/>
    </font>
    <font>
      <b/>
      <sz val="15"/>
      <color rgb="FF333399"/>
      <name val="Calibri"/>
      <family val="2"/>
      <charset val="186"/>
    </font>
    <font>
      <b/>
      <sz val="15"/>
      <color rgb="FF1F497D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5"/>
      <color theme="3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u/>
      <sz val="10"/>
      <color theme="10"/>
      <name val="Times New Roman"/>
      <family val="1"/>
      <charset val="186"/>
    </font>
    <font>
      <sz val="11"/>
      <color rgb="FF993300"/>
      <name val="Calibri"/>
      <family val="2"/>
      <charset val="186"/>
    </font>
    <font>
      <sz val="11"/>
      <color rgb="FF9C6500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rgb="FF3F3F3F"/>
      <name val="Calibri"/>
      <family val="2"/>
      <charset val="186"/>
    </font>
    <font>
      <b/>
      <sz val="10"/>
      <color theme="1"/>
      <name val="Arial"/>
      <family val="2"/>
      <charset val="186"/>
    </font>
    <font>
      <b/>
      <u/>
      <sz val="10"/>
      <color rgb="FFCC0000"/>
      <name val="Arial"/>
      <family val="2"/>
      <charset val="186"/>
    </font>
    <font>
      <b/>
      <sz val="10"/>
      <color rgb="FFCC0000"/>
      <name val="Arial"/>
      <family val="2"/>
      <charset val="186"/>
    </font>
    <font>
      <b/>
      <u/>
      <sz val="10"/>
      <color rgb="FF0070C0"/>
      <name val="Arial"/>
      <family val="2"/>
      <charset val="186"/>
    </font>
    <font>
      <b/>
      <sz val="10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sz val="10"/>
      <color rgb="FFCC0000"/>
      <name val="Arial"/>
      <family val="2"/>
      <charset val="186"/>
    </font>
    <font>
      <b/>
      <sz val="10"/>
      <color rgb="FF00B0F0"/>
      <name val="Arial"/>
      <family val="2"/>
      <charset val="186"/>
    </font>
    <font>
      <b/>
      <u/>
      <sz val="10"/>
      <color theme="1"/>
      <name val="Arial"/>
      <family val="2"/>
      <charset val="186"/>
    </font>
    <font>
      <sz val="10"/>
      <color rgb="FF00B0F0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  <charset val="186"/>
    </font>
    <font>
      <sz val="10"/>
      <name val="Arial"/>
      <family val="2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/>
      <diagonal/>
    </border>
  </borders>
  <cellStyleXfs count="6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Alignment="0" applyProtection="0"/>
    <xf numFmtId="0" fontId="10" fillId="6" borderId="0" applyNumberFormat="0" applyAlignment="0" applyProtection="0"/>
    <xf numFmtId="0" fontId="11" fillId="7" borderId="0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Alignment="0" applyProtection="0"/>
    <xf numFmtId="0" fontId="14" fillId="0" borderId="0" applyNumberFormat="0" applyFill="0" applyAlignment="0" applyProtection="0"/>
    <xf numFmtId="0" fontId="15" fillId="0" borderId="0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22" fillId="0" borderId="0"/>
    <xf numFmtId="0" fontId="22" fillId="0" borderId="0"/>
    <xf numFmtId="0" fontId="7" fillId="0" borderId="0"/>
    <xf numFmtId="0" fontId="23" fillId="6" borderId="0" applyNumberFormat="0" applyAlignment="0" applyProtection="0"/>
    <xf numFmtId="49" fontId="5" fillId="10" borderId="0" applyBorder="0" applyProtection="0">
      <alignment horizontal="left" vertical="top" wrapText="1"/>
    </xf>
    <xf numFmtId="0" fontId="22" fillId="0" borderId="0"/>
    <xf numFmtId="0" fontId="7" fillId="0" borderId="0"/>
    <xf numFmtId="0" fontId="17" fillId="0" borderId="0" applyNumberFormat="0" applyFill="0" applyBorder="0" applyAlignment="0" applyProtection="0"/>
    <xf numFmtId="0" fontId="21" fillId="0" borderId="0"/>
    <xf numFmtId="0" fontId="21" fillId="0" borderId="0"/>
    <xf numFmtId="0" fontId="34" fillId="0" borderId="0"/>
    <xf numFmtId="0" fontId="3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36" fillId="0" borderId="0"/>
    <xf numFmtId="0" fontId="4" fillId="0" borderId="0"/>
    <xf numFmtId="0" fontId="7" fillId="0" borderId="0"/>
    <xf numFmtId="0" fontId="7" fillId="0" borderId="0"/>
    <xf numFmtId="0" fontId="17" fillId="0" borderId="0" applyNumberFormat="0" applyFill="0" applyBorder="0" applyAlignment="0" applyProtection="0"/>
    <xf numFmtId="0" fontId="3" fillId="0" borderId="0"/>
    <xf numFmtId="0" fontId="1" fillId="0" borderId="0"/>
    <xf numFmtId="0" fontId="37" fillId="0" borderId="0"/>
  </cellStyleXfs>
  <cellXfs count="364">
    <xf numFmtId="0" fontId="0" fillId="0" borderId="0" xfId="0"/>
    <xf numFmtId="0" fontId="0" fillId="0" borderId="0" xfId="0"/>
    <xf numFmtId="0" fontId="24" fillId="0" borderId="1" xfId="0" applyFont="1" applyBorder="1"/>
    <xf numFmtId="0" fontId="0" fillId="0" borderId="0" xfId="0" applyFont="1" applyBorder="1"/>
    <xf numFmtId="0" fontId="24" fillId="0" borderId="0" xfId="0" applyFont="1" applyAlignment="1">
      <alignment horizontal="right"/>
    </xf>
    <xf numFmtId="0" fontId="0" fillId="0" borderId="0" xfId="0" applyFont="1"/>
    <xf numFmtId="0" fontId="0" fillId="0" borderId="0" xfId="0" quotePrefix="1" applyFont="1"/>
    <xf numFmtId="0" fontId="7" fillId="0" borderId="1" xfId="32" applyFont="1" applyFill="1" applyBorder="1"/>
    <xf numFmtId="0" fontId="24" fillId="0" borderId="0" xfId="32" applyFont="1" applyFill="1" applyBorder="1"/>
    <xf numFmtId="49" fontId="7" fillId="0" borderId="0" xfId="32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 applyFont="1"/>
    <xf numFmtId="0" fontId="0" fillId="0" borderId="0" xfId="0"/>
    <xf numFmtId="0" fontId="24" fillId="0" borderId="0" xfId="32" applyFont="1"/>
    <xf numFmtId="0" fontId="7" fillId="0" borderId="0" xfId="32" applyFont="1" applyFill="1" applyBorder="1" applyAlignment="1">
      <alignment horizontal="center"/>
    </xf>
    <xf numFmtId="49" fontId="7" fillId="0" borderId="0" xfId="32" applyNumberFormat="1" applyFont="1" applyBorder="1" applyAlignment="1">
      <alignment horizontal="center"/>
    </xf>
    <xf numFmtId="0" fontId="7" fillId="0" borderId="0" xfId="32" applyFont="1" applyBorder="1"/>
    <xf numFmtId="0" fontId="7" fillId="0" borderId="0" xfId="32" applyFont="1" applyFill="1" applyBorder="1"/>
    <xf numFmtId="0" fontId="24" fillId="0" borderId="0" xfId="32" applyFont="1" applyBorder="1"/>
    <xf numFmtId="0" fontId="7" fillId="0" borderId="0" xfId="32" applyFont="1" applyBorder="1" applyAlignment="1">
      <alignment horizontal="right"/>
    </xf>
    <xf numFmtId="0" fontId="0" fillId="0" borderId="0" xfId="0" applyFont="1" applyFill="1"/>
    <xf numFmtId="0" fontId="0" fillId="0" borderId="0" xfId="0" applyFont="1"/>
    <xf numFmtId="0" fontId="24" fillId="0" borderId="1" xfId="0" applyFont="1" applyBorder="1" applyAlignment="1">
      <alignment horizontal="center"/>
    </xf>
    <xf numFmtId="0" fontId="24" fillId="0" borderId="0" xfId="0" applyFont="1" applyFill="1"/>
    <xf numFmtId="0" fontId="0" fillId="0" borderId="0" xfId="0" applyFill="1"/>
    <xf numFmtId="0" fontId="25" fillId="0" borderId="0" xfId="0" applyFont="1" applyFill="1"/>
    <xf numFmtId="0" fontId="7" fillId="0" borderId="0" xfId="32" applyFont="1"/>
    <xf numFmtId="0" fontId="7" fillId="0" borderId="0" xfId="32" applyFont="1" applyAlignment="1"/>
    <xf numFmtId="0" fontId="24" fillId="0" borderId="0" xfId="32" applyFont="1" applyAlignment="1">
      <alignment horizontal="center"/>
    </xf>
    <xf numFmtId="0" fontId="7" fillId="0" borderId="1" xfId="32" applyFont="1" applyBorder="1"/>
    <xf numFmtId="0" fontId="7" fillId="0" borderId="0" xfId="0" applyFont="1"/>
    <xf numFmtId="0" fontId="7" fillId="0" borderId="1" xfId="0" applyFont="1" applyBorder="1" applyAlignment="1">
      <alignment horizontal="center"/>
    </xf>
    <xf numFmtId="0" fontId="0" fillId="0" borderId="1" xfId="32" applyFont="1" applyBorder="1"/>
    <xf numFmtId="0" fontId="0" fillId="0" borderId="1" xfId="0" applyFont="1" applyFill="1" applyBorder="1"/>
    <xf numFmtId="0" fontId="0" fillId="0" borderId="0" xfId="32" applyFont="1" applyBorder="1"/>
    <xf numFmtId="0" fontId="0" fillId="0" borderId="1" xfId="32" applyFont="1" applyFill="1" applyBorder="1"/>
    <xf numFmtId="0" fontId="27" fillId="0" borderId="0" xfId="0" applyFont="1" applyFill="1"/>
    <xf numFmtId="164" fontId="7" fillId="0" borderId="0" xfId="32" applyNumberFormat="1" applyFont="1" applyAlignment="1">
      <alignment horizontal="center"/>
    </xf>
    <xf numFmtId="0" fontId="28" fillId="0" borderId="0" xfId="32" applyFont="1" applyAlignment="1">
      <alignment horizontal="center"/>
    </xf>
    <xf numFmtId="0" fontId="26" fillId="0" borderId="0" xfId="32" applyFont="1" applyAlignment="1">
      <alignment horizontal="center"/>
    </xf>
    <xf numFmtId="0" fontId="24" fillId="11" borderId="0" xfId="27" applyFont="1" applyFill="1" applyAlignment="1"/>
    <xf numFmtId="0" fontId="7" fillId="12" borderId="0" xfId="27" applyFont="1" applyFill="1" applyAlignment="1"/>
    <xf numFmtId="0" fontId="7" fillId="13" borderId="0" xfId="27" applyFont="1" applyFill="1" applyAlignment="1"/>
    <xf numFmtId="0" fontId="24" fillId="0" borderId="0" xfId="0" applyFont="1"/>
    <xf numFmtId="0" fontId="7" fillId="15" borderId="1" xfId="0" applyFont="1" applyFill="1" applyBorder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Font="1" applyFill="1" applyBorder="1"/>
    <xf numFmtId="0" fontId="7" fillId="0" borderId="0" xfId="32" applyFont="1" applyFill="1"/>
    <xf numFmtId="0" fontId="24" fillId="0" borderId="9" xfId="32" applyFont="1" applyBorder="1" applyAlignment="1">
      <alignment horizontal="center"/>
    </xf>
    <xf numFmtId="0" fontId="24" fillId="0" borderId="13" xfId="32" applyFont="1" applyBorder="1" applyAlignment="1">
      <alignment horizontal="center"/>
    </xf>
    <xf numFmtId="0" fontId="7" fillId="0" borderId="13" xfId="32" applyFont="1" applyFill="1" applyBorder="1" applyAlignment="1"/>
    <xf numFmtId="0" fontId="0" fillId="0" borderId="13" xfId="32" applyFont="1" applyFill="1" applyBorder="1" applyAlignment="1"/>
    <xf numFmtId="0" fontId="31" fillId="0" borderId="0" xfId="0" applyFont="1" applyAlignment="1">
      <alignment horizontal="right"/>
    </xf>
    <xf numFmtId="0" fontId="24" fillId="0" borderId="0" xfId="32" applyFont="1" applyFill="1" applyBorder="1" applyAlignment="1"/>
    <xf numFmtId="0" fontId="7" fillId="0" borderId="0" xfId="42" applyFont="1" applyAlignment="1"/>
    <xf numFmtId="0" fontId="32" fillId="0" borderId="0" xfId="32" applyFont="1" applyBorder="1"/>
    <xf numFmtId="0" fontId="24" fillId="0" borderId="9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0" fillId="11" borderId="9" xfId="0" applyFont="1" applyFill="1" applyBorder="1"/>
    <xf numFmtId="0" fontId="0" fillId="12" borderId="9" xfId="0" applyFont="1" applyFill="1" applyBorder="1"/>
    <xf numFmtId="0" fontId="0" fillId="13" borderId="9" xfId="0" applyFont="1" applyFill="1" applyBorder="1"/>
    <xf numFmtId="0" fontId="0" fillId="0" borderId="9" xfId="0" applyFont="1" applyFill="1" applyBorder="1"/>
    <xf numFmtId="0" fontId="33" fillId="0" borderId="0" xfId="0" applyFont="1" applyAlignment="1">
      <alignment horizontal="right"/>
    </xf>
    <xf numFmtId="0" fontId="0" fillId="0" borderId="0" xfId="32" applyFont="1"/>
    <xf numFmtId="166" fontId="0" fillId="0" borderId="0" xfId="0" applyNumberFormat="1" applyFont="1"/>
    <xf numFmtId="0" fontId="24" fillId="0" borderId="16" xfId="32" applyFont="1" applyBorder="1" applyAlignment="1"/>
    <xf numFmtId="0" fontId="24" fillId="0" borderId="17" xfId="32" applyFont="1" applyBorder="1" applyAlignment="1"/>
    <xf numFmtId="0" fontId="24" fillId="0" borderId="10" xfId="32" applyFont="1" applyBorder="1" applyAlignment="1">
      <alignment horizontal="center"/>
    </xf>
    <xf numFmtId="1" fontId="24" fillId="0" borderId="16" xfId="32" applyNumberFormat="1" applyFont="1" applyFill="1" applyBorder="1" applyAlignment="1">
      <alignment horizontal="center"/>
    </xf>
    <xf numFmtId="0" fontId="29" fillId="0" borderId="0" xfId="32" applyFont="1"/>
    <xf numFmtId="0" fontId="30" fillId="0" borderId="0" xfId="32" applyFont="1"/>
    <xf numFmtId="165" fontId="7" fillId="0" borderId="8" xfId="32" applyNumberFormat="1" applyFont="1" applyBorder="1"/>
    <xf numFmtId="165" fontId="7" fillId="0" borderId="2" xfId="32" applyNumberFormat="1" applyFont="1" applyBorder="1"/>
    <xf numFmtId="165" fontId="7" fillId="0" borderId="6" xfId="32" applyNumberFormat="1" applyFont="1" applyBorder="1"/>
    <xf numFmtId="165" fontId="7" fillId="0" borderId="5" xfId="32" applyNumberFormat="1" applyFont="1" applyBorder="1"/>
    <xf numFmtId="165" fontId="7" fillId="0" borderId="0" xfId="32" applyNumberFormat="1" applyFont="1" applyBorder="1"/>
    <xf numFmtId="165" fontId="7" fillId="0" borderId="7" xfId="32" applyNumberFormat="1" applyFont="1" applyBorder="1"/>
    <xf numFmtId="0" fontId="24" fillId="0" borderId="1" xfId="32" applyFont="1" applyFill="1" applyBorder="1" applyAlignment="1"/>
    <xf numFmtId="0" fontId="24" fillId="16" borderId="1" xfId="32" applyFont="1" applyFill="1" applyBorder="1" applyAlignment="1"/>
    <xf numFmtId="0" fontId="24" fillId="18" borderId="1" xfId="0" applyFont="1" applyFill="1" applyBorder="1" applyAlignment="1">
      <alignment horizontal="center"/>
    </xf>
    <xf numFmtId="0" fontId="24" fillId="12" borderId="10" xfId="32" applyFont="1" applyFill="1" applyBorder="1" applyAlignment="1"/>
    <xf numFmtId="0" fontId="24" fillId="12" borderId="15" xfId="32" applyFont="1" applyFill="1" applyBorder="1" applyAlignment="1"/>
    <xf numFmtId="164" fontId="24" fillId="0" borderId="12" xfId="32" applyNumberFormat="1" applyFont="1" applyFill="1" applyBorder="1" applyAlignment="1">
      <alignment horizontal="center"/>
    </xf>
    <xf numFmtId="164" fontId="24" fillId="0" borderId="1" xfId="32" applyNumberFormat="1" applyFont="1" applyFill="1" applyBorder="1" applyAlignment="1">
      <alignment horizontal="center"/>
    </xf>
    <xf numFmtId="164" fontId="24" fillId="0" borderId="9" xfId="32" applyNumberFormat="1" applyFont="1" applyFill="1" applyBorder="1" applyAlignment="1">
      <alignment horizontal="center"/>
    </xf>
    <xf numFmtId="164" fontId="7" fillId="0" borderId="1" xfId="32" applyNumberFormat="1" applyFont="1" applyFill="1" applyBorder="1" applyAlignment="1">
      <alignment horizontal="center"/>
    </xf>
    <xf numFmtId="164" fontId="7" fillId="0" borderId="14" xfId="32" applyNumberFormat="1" applyFont="1" applyFill="1" applyBorder="1" applyAlignment="1">
      <alignment horizontal="center"/>
    </xf>
    <xf numFmtId="164" fontId="30" fillId="0" borderId="1" xfId="32" applyNumberFormat="1" applyFont="1" applyBorder="1" applyAlignment="1">
      <alignment horizontal="center"/>
    </xf>
    <xf numFmtId="164" fontId="29" fillId="0" borderId="12" xfId="32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166" fontId="0" fillId="0" borderId="1" xfId="0" applyNumberFormat="1" applyFont="1" applyBorder="1"/>
    <xf numFmtId="0" fontId="24" fillId="0" borderId="1" xfId="0" applyFont="1" applyFill="1" applyBorder="1" applyAlignment="1">
      <alignment horizontal="center"/>
    </xf>
    <xf numFmtId="0" fontId="28" fillId="0" borderId="0" xfId="32" applyFont="1"/>
    <xf numFmtId="0" fontId="26" fillId="0" borderId="0" xfId="32" applyFont="1"/>
    <xf numFmtId="167" fontId="7" fillId="0" borderId="1" xfId="0" applyNumberFormat="1" applyFont="1" applyBorder="1" applyAlignment="1">
      <alignment horizontal="center"/>
    </xf>
    <xf numFmtId="0" fontId="7" fillId="11" borderId="17" xfId="0" applyNumberFormat="1" applyFont="1" applyFill="1" applyBorder="1" applyAlignment="1"/>
    <xf numFmtId="0" fontId="7" fillId="12" borderId="17" xfId="0" applyNumberFormat="1" applyFont="1" applyFill="1" applyBorder="1" applyAlignment="1"/>
    <xf numFmtId="0" fontId="7" fillId="13" borderId="17" xfId="0" applyNumberFormat="1" applyFont="1" applyFill="1" applyBorder="1" applyAlignment="1"/>
    <xf numFmtId="0" fontId="7" fillId="0" borderId="17" xfId="0" applyNumberFormat="1" applyFont="1" applyBorder="1" applyAlignment="1"/>
    <xf numFmtId="164" fontId="24" fillId="0" borderId="1" xfId="32" applyNumberFormat="1" applyFont="1" applyBorder="1" applyAlignment="1">
      <alignment horizontal="center"/>
    </xf>
    <xf numFmtId="0" fontId="24" fillId="0" borderId="0" xfId="32" applyFont="1" applyFill="1"/>
    <xf numFmtId="0" fontId="24" fillId="0" borderId="1" xfId="32" applyFont="1" applyBorder="1" applyAlignment="1">
      <alignment horizontal="center"/>
    </xf>
    <xf numFmtId="0" fontId="7" fillId="0" borderId="1" xfId="32" applyFont="1" applyFill="1" applyBorder="1" applyAlignment="1">
      <alignment horizontal="center"/>
    </xf>
    <xf numFmtId="0" fontId="7" fillId="0" borderId="1" xfId="32" applyFont="1" applyBorder="1"/>
    <xf numFmtId="0" fontId="24" fillId="0" borderId="1" xfId="32" applyFont="1" applyBorder="1"/>
    <xf numFmtId="0" fontId="7" fillId="14" borderId="1" xfId="32" applyFont="1" applyFill="1" applyBorder="1" applyAlignment="1">
      <alignment horizontal="center"/>
    </xf>
    <xf numFmtId="0" fontId="7" fillId="0" borderId="1" xfId="32" applyFont="1" applyBorder="1" applyAlignment="1">
      <alignment horizontal="center"/>
    </xf>
    <xf numFmtId="0" fontId="0" fillId="0" borderId="1" xfId="32" applyFont="1" applyBorder="1"/>
    <xf numFmtId="0" fontId="7" fillId="15" borderId="1" xfId="32" applyFont="1" applyFill="1" applyBorder="1" applyAlignment="1">
      <alignment horizontal="center"/>
    </xf>
    <xf numFmtId="49" fontId="0" fillId="17" borderId="1" xfId="32" applyNumberFormat="1" applyFont="1" applyFill="1" applyBorder="1" applyAlignment="1">
      <alignment horizontal="center"/>
    </xf>
    <xf numFmtId="49" fontId="0" fillId="0" borderId="1" xfId="32" applyNumberFormat="1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Fill="1" applyAlignment="1"/>
    <xf numFmtId="0" fontId="24" fillId="0" borderId="20" xfId="32" applyFont="1" applyFill="1" applyBorder="1"/>
    <xf numFmtId="0" fontId="0" fillId="0" borderId="0" xfId="0"/>
    <xf numFmtId="0" fontId="0" fillId="0" borderId="0" xfId="0" applyFont="1"/>
    <xf numFmtId="0" fontId="24" fillId="0" borderId="0" xfId="32" applyFont="1"/>
    <xf numFmtId="0" fontId="7" fillId="0" borderId="0" xfId="32" applyFont="1"/>
    <xf numFmtId="0" fontId="7" fillId="0" borderId="0" xfId="32" applyFont="1" applyAlignment="1"/>
    <xf numFmtId="0" fontId="24" fillId="0" borderId="0" xfId="32" applyFont="1" applyBorder="1" applyAlignment="1"/>
    <xf numFmtId="0" fontId="7" fillId="0" borderId="0" xfId="32" applyFont="1" applyBorder="1" applyAlignment="1">
      <alignment horizontal="center"/>
    </xf>
    <xf numFmtId="0" fontId="7" fillId="0" borderId="0" xfId="32" applyFont="1" applyFill="1" applyBorder="1" applyAlignment="1">
      <alignment horizontal="center"/>
    </xf>
    <xf numFmtId="49" fontId="7" fillId="0" borderId="0" xfId="32" applyNumberFormat="1" applyFont="1" applyBorder="1" applyAlignment="1">
      <alignment horizontal="center"/>
    </xf>
    <xf numFmtId="0" fontId="7" fillId="0" borderId="0" xfId="32" applyFont="1" applyBorder="1"/>
    <xf numFmtId="0" fontId="24" fillId="0" borderId="0" xfId="32" applyFont="1" applyFill="1" applyBorder="1" applyAlignment="1">
      <alignment horizontal="right"/>
    </xf>
    <xf numFmtId="0" fontId="24" fillId="0" borderId="0" xfId="32" applyFont="1" applyAlignment="1">
      <alignment horizontal="right"/>
    </xf>
    <xf numFmtId="0" fontId="7" fillId="0" borderId="22" xfId="32" applyFont="1" applyBorder="1"/>
    <xf numFmtId="0" fontId="7" fillId="0" borderId="5" xfId="32" applyFont="1" applyBorder="1" applyAlignment="1">
      <alignment horizontal="left"/>
    </xf>
    <xf numFmtId="0" fontId="7" fillId="0" borderId="25" xfId="32" applyFont="1" applyBorder="1"/>
    <xf numFmtId="0" fontId="7" fillId="0" borderId="7" xfId="32" applyFont="1" applyBorder="1"/>
    <xf numFmtId="0" fontId="7" fillId="0" borderId="0" xfId="32" applyFont="1" applyBorder="1" applyAlignment="1">
      <alignment horizontal="left"/>
    </xf>
    <xf numFmtId="0" fontId="7" fillId="0" borderId="24" xfId="32" applyFont="1" applyBorder="1"/>
    <xf numFmtId="0" fontId="7" fillId="0" borderId="3" xfId="32" applyFont="1" applyBorder="1"/>
    <xf numFmtId="0" fontId="7" fillId="0" borderId="0" xfId="32" applyFont="1" applyAlignment="1">
      <alignment horizontal="left"/>
    </xf>
    <xf numFmtId="0" fontId="24" fillId="0" borderId="0" xfId="32" applyFont="1" applyBorder="1"/>
    <xf numFmtId="0" fontId="7" fillId="0" borderId="0" xfId="30" applyFont="1"/>
    <xf numFmtId="0" fontId="32" fillId="0" borderId="0" xfId="30" applyFont="1"/>
    <xf numFmtId="0" fontId="24" fillId="0" borderId="0" xfId="30" applyFont="1" applyAlignment="1">
      <alignment horizontal="right"/>
    </xf>
    <xf numFmtId="0" fontId="0" fillId="0" borderId="3" xfId="32" applyFont="1" applyBorder="1"/>
    <xf numFmtId="0" fontId="7" fillId="0" borderId="0" xfId="32" applyFont="1" applyBorder="1" applyAlignment="1">
      <alignment horizontal="right"/>
    </xf>
    <xf numFmtId="0" fontId="32" fillId="0" borderId="0" xfId="32" applyFont="1" applyBorder="1"/>
    <xf numFmtId="0" fontId="0" fillId="0" borderId="0" xfId="32" applyFont="1" applyBorder="1"/>
    <xf numFmtId="0" fontId="7" fillId="0" borderId="22" xfId="32" applyFont="1" applyBorder="1" applyAlignment="1">
      <alignment horizontal="left"/>
    </xf>
    <xf numFmtId="0" fontId="7" fillId="0" borderId="25" xfId="32" applyFont="1" applyBorder="1" applyAlignment="1">
      <alignment horizontal="left"/>
    </xf>
    <xf numFmtId="0" fontId="7" fillId="0" borderId="7" xfId="32" applyFont="1" applyBorder="1" applyAlignment="1">
      <alignment horizontal="left"/>
    </xf>
    <xf numFmtId="0" fontId="7" fillId="0" borderId="19" xfId="32" applyFont="1" applyBorder="1"/>
    <xf numFmtId="0" fontId="24" fillId="0" borderId="19" xfId="32" applyFont="1" applyBorder="1"/>
    <xf numFmtId="0" fontId="0" fillId="0" borderId="23" xfId="32" applyFont="1" applyBorder="1"/>
    <xf numFmtId="0" fontId="0" fillId="0" borderId="4" xfId="32" applyFont="1" applyBorder="1"/>
    <xf numFmtId="49" fontId="7" fillId="0" borderId="0" xfId="32" applyNumberFormat="1" applyFont="1" applyFill="1" applyBorder="1" applyAlignment="1">
      <alignment horizontal="center"/>
    </xf>
    <xf numFmtId="0" fontId="0" fillId="0" borderId="0" xfId="32" applyFont="1" applyFill="1"/>
    <xf numFmtId="0" fontId="7" fillId="0" borderId="22" xfId="32" applyFont="1" applyFill="1" applyBorder="1"/>
    <xf numFmtId="0" fontId="0" fillId="0" borderId="24" xfId="32" applyFont="1" applyFill="1" applyBorder="1"/>
    <xf numFmtId="0" fontId="7" fillId="0" borderId="0" xfId="32" applyFont="1" applyFill="1"/>
    <xf numFmtId="0" fontId="7" fillId="0" borderId="24" xfId="32" applyFont="1" applyBorder="1" applyAlignment="1">
      <alignment horizontal="left"/>
    </xf>
    <xf numFmtId="0" fontId="7" fillId="0" borderId="0" xfId="32" applyFont="1" applyFill="1" applyBorder="1" applyAlignment="1"/>
    <xf numFmtId="0" fontId="7" fillId="0" borderId="25" xfId="32" applyFont="1" applyFill="1" applyBorder="1"/>
    <xf numFmtId="0" fontId="7" fillId="0" borderId="22" xfId="32" applyFont="1" applyBorder="1" applyAlignment="1"/>
    <xf numFmtId="0" fontId="7" fillId="0" borderId="23" xfId="32" applyFont="1" applyFill="1" applyBorder="1" applyAlignment="1"/>
    <xf numFmtId="0" fontId="7" fillId="0" borderId="18" xfId="32" applyFont="1" applyBorder="1" applyAlignment="1">
      <alignment horizontal="left"/>
    </xf>
    <xf numFmtId="0" fontId="7" fillId="0" borderId="27" xfId="32" applyFont="1" applyBorder="1"/>
    <xf numFmtId="0" fontId="7" fillId="0" borderId="18" xfId="32" applyFont="1" applyBorder="1"/>
    <xf numFmtId="0" fontId="0" fillId="17" borderId="0" xfId="0" applyFont="1" applyFill="1"/>
    <xf numFmtId="0" fontId="0" fillId="22" borderId="0" xfId="0" applyFont="1" applyFill="1"/>
    <xf numFmtId="0" fontId="0" fillId="0" borderId="20" xfId="0" applyFont="1" applyBorder="1"/>
    <xf numFmtId="0" fontId="0" fillId="0" borderId="20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 applyFont="1" applyFill="1"/>
    <xf numFmtId="0" fontId="24" fillId="0" borderId="0" xfId="32" applyFont="1"/>
    <xf numFmtId="0" fontId="7" fillId="0" borderId="0" xfId="32" applyFont="1"/>
    <xf numFmtId="0" fontId="24" fillId="0" borderId="20" xfId="32" applyFont="1" applyBorder="1" applyAlignment="1">
      <alignment horizontal="center"/>
    </xf>
    <xf numFmtId="0" fontId="7" fillId="0" borderId="0" xfId="32" applyFont="1" applyAlignment="1"/>
    <xf numFmtId="0" fontId="7" fillId="0" borderId="20" xfId="32" applyFont="1" applyFill="1" applyBorder="1" applyAlignment="1">
      <alignment horizontal="center"/>
    </xf>
    <xf numFmtId="0" fontId="24" fillId="0" borderId="0" xfId="32" applyFont="1" applyBorder="1" applyAlignment="1"/>
    <xf numFmtId="0" fontId="7" fillId="0" borderId="0" xfId="32" applyFont="1" applyBorder="1" applyAlignment="1">
      <alignment horizontal="center"/>
    </xf>
    <xf numFmtId="0" fontId="7" fillId="0" borderId="0" xfId="32" applyFont="1" applyFill="1" applyBorder="1" applyAlignment="1">
      <alignment horizontal="center"/>
    </xf>
    <xf numFmtId="49" fontId="7" fillId="0" borderId="0" xfId="32" applyNumberFormat="1" applyFont="1" applyBorder="1" applyAlignment="1">
      <alignment horizontal="center"/>
    </xf>
    <xf numFmtId="0" fontId="7" fillId="0" borderId="0" xfId="32" applyFont="1" applyBorder="1"/>
    <xf numFmtId="0" fontId="7" fillId="0" borderId="20" xfId="32" applyFont="1" applyBorder="1"/>
    <xf numFmtId="0" fontId="24" fillId="0" borderId="0" xfId="32" applyFont="1" applyFill="1" applyBorder="1" applyAlignment="1">
      <alignment horizontal="right"/>
    </xf>
    <xf numFmtId="0" fontId="24" fillId="0" borderId="0" xfId="32" applyFont="1" applyAlignment="1">
      <alignment horizontal="right"/>
    </xf>
    <xf numFmtId="0" fontId="7" fillId="0" borderId="22" xfId="32" applyFont="1" applyBorder="1"/>
    <xf numFmtId="0" fontId="7" fillId="0" borderId="5" xfId="32" applyFont="1" applyBorder="1" applyAlignment="1">
      <alignment horizontal="left"/>
    </xf>
    <xf numFmtId="0" fontId="7" fillId="0" borderId="25" xfId="32" applyFont="1" applyBorder="1"/>
    <xf numFmtId="0" fontId="7" fillId="0" borderId="7" xfId="32" applyFont="1" applyBorder="1"/>
    <xf numFmtId="0" fontId="7" fillId="0" borderId="0" xfId="32" applyFont="1" applyBorder="1" applyAlignment="1">
      <alignment horizontal="left"/>
    </xf>
    <xf numFmtId="0" fontId="7" fillId="0" borderId="24" xfId="32" applyFont="1" applyBorder="1"/>
    <xf numFmtId="0" fontId="7" fillId="0" borderId="3" xfId="32" applyFont="1" applyBorder="1"/>
    <xf numFmtId="0" fontId="7" fillId="0" borderId="0" xfId="32" applyFont="1" applyAlignment="1">
      <alignment horizontal="left"/>
    </xf>
    <xf numFmtId="0" fontId="24" fillId="0" borderId="0" xfId="32" applyFont="1" applyBorder="1"/>
    <xf numFmtId="0" fontId="7" fillId="0" borderId="0" xfId="30" applyFont="1"/>
    <xf numFmtId="0" fontId="24" fillId="0" borderId="20" xfId="32" applyFont="1" applyBorder="1"/>
    <xf numFmtId="0" fontId="7" fillId="14" borderId="20" xfId="32" applyFont="1" applyFill="1" applyBorder="1" applyAlignment="1">
      <alignment horizontal="center"/>
    </xf>
    <xf numFmtId="0" fontId="7" fillId="0" borderId="20" xfId="32" applyFont="1" applyBorder="1" applyAlignment="1">
      <alignment horizontal="center"/>
    </xf>
    <xf numFmtId="0" fontId="0" fillId="0" borderId="20" xfId="32" applyFont="1" applyBorder="1" applyAlignment="1">
      <alignment horizontal="center"/>
    </xf>
    <xf numFmtId="49" fontId="0" fillId="0" borderId="20" xfId="32" applyNumberFormat="1" applyFont="1" applyBorder="1" applyAlignment="1">
      <alignment horizontal="center"/>
    </xf>
    <xf numFmtId="0" fontId="32" fillId="0" borderId="0" xfId="0" applyFont="1"/>
    <xf numFmtId="0" fontId="0" fillId="0" borderId="20" xfId="32" applyFont="1" applyBorder="1"/>
    <xf numFmtId="0" fontId="32" fillId="0" borderId="0" xfId="30" applyFont="1"/>
    <xf numFmtId="0" fontId="24" fillId="0" borderId="0" xfId="30" applyFont="1" applyAlignment="1">
      <alignment horizontal="right"/>
    </xf>
    <xf numFmtId="0" fontId="0" fillId="0" borderId="3" xfId="32" applyFont="1" applyBorder="1"/>
    <xf numFmtId="0" fontId="7" fillId="0" borderId="0" xfId="32" applyFont="1" applyBorder="1" applyAlignment="1">
      <alignment horizontal="right"/>
    </xf>
    <xf numFmtId="0" fontId="32" fillId="0" borderId="0" xfId="32" applyFont="1" applyBorder="1"/>
    <xf numFmtId="0" fontId="7" fillId="0" borderId="27" xfId="32" applyFont="1" applyBorder="1"/>
    <xf numFmtId="0" fontId="0" fillId="0" borderId="0" xfId="32" applyFont="1" applyBorder="1"/>
    <xf numFmtId="0" fontId="7" fillId="0" borderId="22" xfId="32" applyFont="1" applyBorder="1" applyAlignment="1">
      <alignment horizontal="left"/>
    </xf>
    <xf numFmtId="0" fontId="7" fillId="0" borderId="25" xfId="32" applyFont="1" applyBorder="1" applyAlignment="1">
      <alignment horizontal="left"/>
    </xf>
    <xf numFmtId="0" fontId="7" fillId="0" borderId="7" xfId="32" applyFont="1" applyBorder="1" applyAlignment="1">
      <alignment horizontal="left"/>
    </xf>
    <xf numFmtId="0" fontId="7" fillId="15" borderId="20" xfId="32" applyFont="1" applyFill="1" applyBorder="1" applyAlignment="1">
      <alignment horizontal="center"/>
    </xf>
    <xf numFmtId="49" fontId="0" fillId="17" borderId="20" xfId="32" applyNumberFormat="1" applyFont="1" applyFill="1" applyBorder="1" applyAlignment="1">
      <alignment horizontal="center"/>
    </xf>
    <xf numFmtId="0" fontId="7" fillId="0" borderId="19" xfId="32" applyFont="1" applyBorder="1"/>
    <xf numFmtId="0" fontId="24" fillId="0" borderId="19" xfId="32" applyFont="1" applyBorder="1"/>
    <xf numFmtId="0" fontId="0" fillId="0" borderId="20" xfId="0" applyBorder="1" applyAlignment="1">
      <alignment horizontal="center"/>
    </xf>
    <xf numFmtId="0" fontId="0" fillId="0" borderId="23" xfId="32" applyFont="1" applyBorder="1"/>
    <xf numFmtId="0" fontId="0" fillId="0" borderId="4" xfId="32" applyFont="1" applyBorder="1"/>
    <xf numFmtId="49" fontId="7" fillId="0" borderId="0" xfId="32" applyNumberFormat="1" applyFont="1" applyFill="1" applyBorder="1" applyAlignment="1">
      <alignment horizontal="center"/>
    </xf>
    <xf numFmtId="0" fontId="0" fillId="0" borderId="0" xfId="32" applyFont="1" applyFill="1"/>
    <xf numFmtId="0" fontId="7" fillId="0" borderId="22" xfId="32" applyFont="1" applyFill="1" applyBorder="1"/>
    <xf numFmtId="0" fontId="0" fillId="0" borderId="24" xfId="32" applyFont="1" applyFill="1" applyBorder="1"/>
    <xf numFmtId="0" fontId="7" fillId="0" borderId="0" xfId="32" applyFont="1" applyFill="1"/>
    <xf numFmtId="0" fontId="7" fillId="0" borderId="24" xfId="32" applyFont="1" applyBorder="1" applyAlignment="1">
      <alignment horizontal="left"/>
    </xf>
    <xf numFmtId="0" fontId="7" fillId="0" borderId="0" xfId="32" applyFont="1" applyFill="1" applyBorder="1" applyAlignment="1"/>
    <xf numFmtId="0" fontId="7" fillId="0" borderId="25" xfId="32" applyFont="1" applyFill="1" applyBorder="1"/>
    <xf numFmtId="0" fontId="7" fillId="0" borderId="22" xfId="32" applyFont="1" applyBorder="1" applyAlignment="1"/>
    <xf numFmtId="0" fontId="7" fillId="0" borderId="23" xfId="32" applyFont="1" applyFill="1" applyBorder="1" applyAlignment="1"/>
    <xf numFmtId="0" fontId="24" fillId="0" borderId="20" xfId="32" applyFont="1" applyFill="1" applyBorder="1" applyAlignment="1">
      <alignment horizontal="center"/>
    </xf>
    <xf numFmtId="0" fontId="0" fillId="0" borderId="23" xfId="32" applyFont="1" applyFill="1" applyBorder="1"/>
    <xf numFmtId="0" fontId="7" fillId="0" borderId="0" xfId="32" applyFont="1" applyFill="1" applyBorder="1"/>
    <xf numFmtId="0" fontId="0" fillId="0" borderId="0" xfId="32" applyFont="1" applyFill="1" applyBorder="1"/>
    <xf numFmtId="49" fontId="0" fillId="0" borderId="20" xfId="32" applyNumberFormat="1" applyFont="1" applyFill="1" applyBorder="1" applyAlignment="1">
      <alignment horizontal="center"/>
    </xf>
    <xf numFmtId="0" fontId="7" fillId="0" borderId="18" xfId="32" applyFont="1" applyBorder="1" applyAlignment="1">
      <alignment horizontal="left"/>
    </xf>
    <xf numFmtId="0" fontId="0" fillId="0" borderId="20" xfId="32" applyFont="1" applyFill="1" applyBorder="1"/>
    <xf numFmtId="0" fontId="0" fillId="14" borderId="20" xfId="0" applyFill="1" applyBorder="1" applyAlignment="1">
      <alignment horizontal="center"/>
    </xf>
    <xf numFmtId="0" fontId="0" fillId="17" borderId="0" xfId="0" applyFill="1"/>
    <xf numFmtId="0" fontId="7" fillId="0" borderId="0" xfId="32" applyFont="1" applyFill="1" applyBorder="1" applyAlignment="1">
      <alignment horizontal="right"/>
    </xf>
    <xf numFmtId="0" fontId="7" fillId="21" borderId="20" xfId="32" applyFont="1" applyFill="1" applyBorder="1" applyAlignment="1">
      <alignment horizontal="center"/>
    </xf>
    <xf numFmtId="0" fontId="7" fillId="0" borderId="28" xfId="32" applyFont="1" applyFill="1" applyBorder="1"/>
    <xf numFmtId="0" fontId="7" fillId="0" borderId="18" xfId="32" applyFont="1" applyBorder="1"/>
    <xf numFmtId="49" fontId="0" fillId="22" borderId="20" xfId="32" applyNumberFormat="1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Fill="1" applyAlignment="1"/>
    <xf numFmtId="0" fontId="0" fillId="22" borderId="0" xfId="0" applyFill="1"/>
    <xf numFmtId="164" fontId="7" fillId="0" borderId="21" xfId="32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15" borderId="20" xfId="0" applyFont="1" applyFill="1" applyBorder="1" applyAlignment="1">
      <alignment horizontal="center"/>
    </xf>
    <xf numFmtId="0" fontId="0" fillId="14" borderId="2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21" borderId="20" xfId="0" applyFont="1" applyFill="1" applyBorder="1" applyAlignment="1">
      <alignment horizontal="center"/>
    </xf>
    <xf numFmtId="0" fontId="7" fillId="0" borderId="5" xfId="32" applyFont="1" applyFill="1" applyBorder="1" applyAlignment="1">
      <alignment horizontal="left"/>
    </xf>
    <xf numFmtId="0" fontId="0" fillId="0" borderId="0" xfId="0" quotePrefix="1" applyFill="1"/>
    <xf numFmtId="16" fontId="38" fillId="0" borderId="0" xfId="63" applyNumberFormat="1" applyFont="1" applyBorder="1" applyAlignment="1">
      <alignment horizontal="center"/>
    </xf>
    <xf numFmtId="16" fontId="38" fillId="0" borderId="0" xfId="63" applyNumberFormat="1" applyFont="1" applyFill="1" applyBorder="1" applyAlignment="1">
      <alignment horizontal="center"/>
    </xf>
    <xf numFmtId="0" fontId="0" fillId="0" borderId="1" xfId="32" quotePrefix="1" applyFont="1" applyBorder="1" applyAlignment="1">
      <alignment horizontal="center"/>
    </xf>
    <xf numFmtId="0" fontId="0" fillId="0" borderId="1" xfId="0" quotePrefix="1" applyFont="1" applyFill="1" applyBorder="1" applyAlignment="1">
      <alignment horizontal="center"/>
    </xf>
    <xf numFmtId="0" fontId="0" fillId="0" borderId="20" xfId="32" applyFont="1" applyFill="1" applyBorder="1" applyAlignment="1">
      <alignment horizontal="center"/>
    </xf>
    <xf numFmtId="0" fontId="0" fillId="0" borderId="0" xfId="0" quotePrefix="1" applyFont="1" applyFill="1"/>
    <xf numFmtId="0" fontId="7" fillId="0" borderId="28" xfId="32" applyFont="1" applyBorder="1"/>
    <xf numFmtId="0" fontId="7" fillId="0" borderId="17" xfId="0" applyNumberFormat="1" applyFont="1" applyFill="1" applyBorder="1" applyAlignment="1"/>
    <xf numFmtId="0" fontId="0" fillId="21" borderId="20" xfId="0" applyFill="1" applyBorder="1" applyAlignment="1">
      <alignment horizontal="center"/>
    </xf>
    <xf numFmtId="0" fontId="7" fillId="23" borderId="0" xfId="32" applyFont="1" applyFill="1" applyAlignment="1">
      <alignment horizontal="left"/>
    </xf>
    <xf numFmtId="0" fontId="7" fillId="23" borderId="5" xfId="32" applyFont="1" applyFill="1" applyBorder="1" applyAlignment="1">
      <alignment horizontal="left"/>
    </xf>
    <xf numFmtId="0" fontId="0" fillId="0" borderId="20" xfId="0" applyFont="1" applyFill="1" applyBorder="1"/>
    <xf numFmtId="0" fontId="0" fillId="14" borderId="20" xfId="32" applyFont="1" applyFill="1" applyBorder="1" applyAlignment="1">
      <alignment horizontal="center"/>
    </xf>
    <xf numFmtId="0" fontId="0" fillId="0" borderId="0" xfId="32" applyFont="1" applyBorder="1" applyAlignment="1">
      <alignment horizontal="right"/>
    </xf>
    <xf numFmtId="49" fontId="0" fillId="0" borderId="0" xfId="32" applyNumberFormat="1" applyFont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7" fillId="23" borderId="20" xfId="32" applyFont="1" applyFill="1" applyBorder="1" applyAlignment="1">
      <alignment horizontal="center"/>
    </xf>
    <xf numFmtId="0" fontId="7" fillId="0" borderId="0" xfId="32" applyFont="1" applyFill="1" applyAlignment="1">
      <alignment horizontal="left"/>
    </xf>
    <xf numFmtId="0" fontId="0" fillId="0" borderId="4" xfId="32" applyFont="1" applyFill="1" applyBorder="1"/>
    <xf numFmtId="164" fontId="7" fillId="0" borderId="26" xfId="32" applyNumberFormat="1" applyFont="1" applyFill="1" applyBorder="1" applyAlignment="1">
      <alignment horizontal="center"/>
    </xf>
    <xf numFmtId="164" fontId="7" fillId="0" borderId="20" xfId="32" applyNumberFormat="1" applyFont="1" applyFill="1" applyBorder="1" applyAlignment="1">
      <alignment horizontal="center"/>
    </xf>
    <xf numFmtId="0" fontId="24" fillId="0" borderId="9" xfId="32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49" fontId="0" fillId="0" borderId="0" xfId="32" applyNumberFormat="1" applyFont="1" applyFill="1" applyBorder="1" applyAlignment="1">
      <alignment horizontal="center"/>
    </xf>
    <xf numFmtId="0" fontId="39" fillId="18" borderId="0" xfId="32" applyFont="1" applyFill="1"/>
    <xf numFmtId="0" fontId="7" fillId="18" borderId="0" xfId="32" applyFont="1" applyFill="1"/>
    <xf numFmtId="167" fontId="7" fillId="0" borderId="17" xfId="32" applyNumberFormat="1" applyFont="1" applyBorder="1" applyAlignment="1">
      <alignment horizontal="center"/>
    </xf>
    <xf numFmtId="167" fontId="7" fillId="0" borderId="21" xfId="32" applyNumberFormat="1" applyFont="1" applyFill="1" applyBorder="1" applyAlignment="1">
      <alignment horizontal="center"/>
    </xf>
    <xf numFmtId="167" fontId="7" fillId="0" borderId="1" xfId="32" applyNumberFormat="1" applyFont="1" applyFill="1" applyBorder="1" applyAlignment="1">
      <alignment horizontal="center"/>
    </xf>
    <xf numFmtId="167" fontId="7" fillId="0" borderId="21" xfId="42" applyNumberFormat="1" applyFont="1" applyFill="1" applyBorder="1" applyAlignment="1">
      <alignment horizontal="center"/>
    </xf>
    <xf numFmtId="167" fontId="0" fillId="0" borderId="1" xfId="32" applyNumberFormat="1" applyFont="1" applyFill="1" applyBorder="1" applyAlignment="1">
      <alignment horizontal="center"/>
    </xf>
    <xf numFmtId="0" fontId="24" fillId="12" borderId="0" xfId="0" applyFont="1" applyFill="1"/>
    <xf numFmtId="0" fontId="0" fillId="12" borderId="0" xfId="0" applyFont="1" applyFill="1"/>
    <xf numFmtId="0" fontId="0" fillId="0" borderId="3" xfId="32" applyFont="1" applyFill="1" applyBorder="1"/>
    <xf numFmtId="0" fontId="24" fillId="0" borderId="19" xfId="32" applyFont="1" applyFill="1" applyBorder="1"/>
    <xf numFmtId="0" fontId="7" fillId="0" borderId="19" xfId="32" applyFont="1" applyFill="1" applyBorder="1"/>
    <xf numFmtId="0" fontId="7" fillId="0" borderId="3" xfId="32" applyFont="1" applyFill="1" applyBorder="1"/>
    <xf numFmtId="0" fontId="7" fillId="0" borderId="3" xfId="32" applyFont="1" applyFill="1" applyBorder="1" applyAlignment="1"/>
    <xf numFmtId="0" fontId="0" fillId="23" borderId="20" xfId="32" applyFont="1" applyFill="1" applyBorder="1" applyAlignment="1">
      <alignment horizontal="center"/>
    </xf>
    <xf numFmtId="0" fontId="24" fillId="0" borderId="20" xfId="32" applyFont="1" applyFill="1" applyBorder="1" applyAlignment="1"/>
    <xf numFmtId="0" fontId="24" fillId="18" borderId="20" xfId="0" applyFont="1" applyFill="1" applyBorder="1" applyAlignment="1">
      <alignment horizontal="center"/>
    </xf>
    <xf numFmtId="0" fontId="24" fillId="16" borderId="20" xfId="32" applyFont="1" applyFill="1" applyBorder="1" applyAlignment="1"/>
    <xf numFmtId="0" fontId="0" fillId="12" borderId="20" xfId="0" applyFont="1" applyFill="1" applyBorder="1"/>
    <xf numFmtId="166" fontId="0" fillId="0" borderId="20" xfId="0" applyNumberFormat="1" applyFont="1" applyBorder="1"/>
    <xf numFmtId="0" fontId="0" fillId="0" borderId="20" xfId="0" applyBorder="1"/>
    <xf numFmtId="0" fontId="24" fillId="0" borderId="20" xfId="0" applyFont="1" applyBorder="1"/>
    <xf numFmtId="167" fontId="24" fillId="0" borderId="0" xfId="32" applyNumberFormat="1" applyFont="1" applyFill="1" applyAlignment="1">
      <alignment horizontal="center"/>
    </xf>
    <xf numFmtId="167" fontId="7" fillId="0" borderId="0" xfId="32" applyNumberFormat="1" applyFont="1" applyAlignment="1">
      <alignment horizontal="center"/>
    </xf>
    <xf numFmtId="167" fontId="7" fillId="0" borderId="17" xfId="0" applyNumberFormat="1" applyFont="1" applyFill="1" applyBorder="1" applyAlignment="1">
      <alignment horizontal="center"/>
    </xf>
    <xf numFmtId="167" fontId="7" fillId="0" borderId="20" xfId="0" applyNumberFormat="1" applyFont="1" applyFill="1" applyBorder="1" applyAlignment="1">
      <alignment horizontal="center"/>
    </xf>
    <xf numFmtId="167" fontId="7" fillId="0" borderId="0" xfId="32" applyNumberFormat="1" applyFont="1" applyFill="1" applyAlignment="1">
      <alignment horizontal="center"/>
    </xf>
    <xf numFmtId="167" fontId="7" fillId="0" borderId="21" xfId="42" applyNumberFormat="1" applyFont="1" applyBorder="1" applyAlignment="1">
      <alignment horizontal="center"/>
    </xf>
    <xf numFmtId="167" fontId="1" fillId="18" borderId="21" xfId="42" applyNumberFormat="1" applyFont="1" applyFill="1" applyBorder="1" applyAlignment="1">
      <alignment horizontal="center"/>
    </xf>
    <xf numFmtId="167" fontId="7" fillId="18" borderId="21" xfId="42" applyNumberFormat="1" applyFont="1" applyFill="1" applyBorder="1" applyAlignment="1">
      <alignment horizontal="center"/>
    </xf>
    <xf numFmtId="167" fontId="7" fillId="0" borderId="1" xfId="42" applyNumberFormat="1" applyFont="1" applyBorder="1" applyAlignment="1">
      <alignment horizontal="center"/>
    </xf>
    <xf numFmtId="167" fontId="7" fillId="0" borderId="17" xfId="42" applyNumberFormat="1" applyFont="1" applyBorder="1" applyAlignment="1">
      <alignment horizontal="center"/>
    </xf>
    <xf numFmtId="167" fontId="7" fillId="0" borderId="21" xfId="0" applyNumberFormat="1" applyFont="1" applyFill="1" applyBorder="1" applyAlignment="1">
      <alignment horizontal="center"/>
    </xf>
    <xf numFmtId="167" fontId="24" fillId="0" borderId="0" xfId="32" applyNumberFormat="1" applyFont="1" applyFill="1" applyBorder="1" applyAlignment="1">
      <alignment horizontal="center"/>
    </xf>
    <xf numFmtId="167" fontId="7" fillId="0" borderId="0" xfId="32" applyNumberFormat="1" applyFont="1" applyFill="1" applyBorder="1" applyAlignment="1">
      <alignment horizontal="center"/>
    </xf>
    <xf numFmtId="167" fontId="1" fillId="0" borderId="17" xfId="42" applyNumberFormat="1" applyFont="1" applyFill="1" applyBorder="1" applyAlignment="1">
      <alignment horizontal="center"/>
    </xf>
    <xf numFmtId="167" fontId="1" fillId="0" borderId="21" xfId="42" applyNumberFormat="1" applyFont="1" applyFill="1" applyBorder="1" applyAlignment="1">
      <alignment horizontal="center"/>
    </xf>
    <xf numFmtId="167" fontId="1" fillId="18" borderId="17" xfId="42" applyNumberFormat="1" applyFont="1" applyFill="1" applyBorder="1" applyAlignment="1">
      <alignment horizontal="center"/>
    </xf>
    <xf numFmtId="167" fontId="0" fillId="0" borderId="17" xfId="0" quotePrefix="1" applyNumberFormat="1" applyFont="1" applyFill="1" applyBorder="1" applyAlignment="1">
      <alignment horizontal="center"/>
    </xf>
    <xf numFmtId="167" fontId="7" fillId="0" borderId="17" xfId="42" applyNumberFormat="1" applyFont="1" applyFill="1" applyBorder="1" applyAlignment="1">
      <alignment horizontal="center"/>
    </xf>
    <xf numFmtId="168" fontId="0" fillId="17" borderId="0" xfId="0" quotePrefix="1" applyNumberFormat="1" applyFont="1" applyFill="1"/>
    <xf numFmtId="0" fontId="0" fillId="0" borderId="0" xfId="0" quotePrefix="1" applyFont="1" applyAlignment="1">
      <alignment horizontal="right"/>
    </xf>
    <xf numFmtId="168" fontId="0" fillId="0" borderId="0" xfId="0" quotePrefix="1" applyNumberFormat="1" applyFill="1"/>
    <xf numFmtId="168" fontId="0" fillId="17" borderId="0" xfId="0" quotePrefix="1" applyNumberFormat="1" applyFill="1"/>
    <xf numFmtId="168" fontId="0" fillId="0" borderId="0" xfId="0" applyNumberFormat="1"/>
    <xf numFmtId="0" fontId="0" fillId="22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0" borderId="13" xfId="32" applyNumberFormat="1" applyFont="1" applyFill="1" applyBorder="1" applyAlignment="1"/>
    <xf numFmtId="0" fontId="0" fillId="0" borderId="13" xfId="32" applyNumberFormat="1" applyFont="1" applyFill="1" applyBorder="1" applyAlignment="1"/>
    <xf numFmtId="0" fontId="0" fillId="0" borderId="0" xfId="32" applyFont="1" applyAlignment="1">
      <alignment horizontal="center" textRotation="90"/>
    </xf>
    <xf numFmtId="0" fontId="0" fillId="0" borderId="0" xfId="32" applyFont="1" applyBorder="1" applyAlignment="1">
      <alignment horizontal="center" textRotation="90"/>
    </xf>
    <xf numFmtId="0" fontId="7" fillId="0" borderId="29" xfId="32" applyFont="1" applyBorder="1" applyAlignment="1">
      <alignment horizontal="center"/>
    </xf>
    <xf numFmtId="0" fontId="0" fillId="0" borderId="30" xfId="32" applyFont="1" applyBorder="1" applyAlignment="1"/>
    <xf numFmtId="0" fontId="0" fillId="0" borderId="31" xfId="32" applyFont="1" applyBorder="1" applyAlignment="1">
      <alignment horizontal="right"/>
    </xf>
    <xf numFmtId="164" fontId="7" fillId="0" borderId="32" xfId="32" applyNumberFormat="1" applyFont="1" applyBorder="1" applyAlignment="1">
      <alignment horizontal="center"/>
    </xf>
    <xf numFmtId="164" fontId="7" fillId="0" borderId="33" xfId="32" applyNumberFormat="1" applyFont="1" applyBorder="1" applyAlignment="1">
      <alignment horizontal="center"/>
    </xf>
    <xf numFmtId="164" fontId="7" fillId="0" borderId="5" xfId="32" applyNumberFormat="1" applyFont="1" applyBorder="1" applyAlignment="1">
      <alignment horizontal="center"/>
    </xf>
    <xf numFmtId="0" fontId="0" fillId="0" borderId="32" xfId="32" applyFont="1" applyBorder="1"/>
    <xf numFmtId="0" fontId="24" fillId="0" borderId="36" xfId="32" applyFont="1" applyBorder="1" applyAlignment="1">
      <alignment horizontal="center"/>
    </xf>
    <xf numFmtId="0" fontId="24" fillId="0" borderId="37" xfId="32" applyFont="1" applyBorder="1" applyAlignment="1">
      <alignment horizontal="center"/>
    </xf>
    <xf numFmtId="0" fontId="40" fillId="0" borderId="38" xfId="32" applyFont="1" applyBorder="1" applyAlignment="1">
      <alignment horizontal="center"/>
    </xf>
    <xf numFmtId="0" fontId="24" fillId="0" borderId="4" xfId="32" applyFont="1" applyFill="1" applyBorder="1" applyAlignment="1">
      <alignment horizontal="center"/>
    </xf>
    <xf numFmtId="0" fontId="7" fillId="0" borderId="34" xfId="32" applyNumberFormat="1" applyFont="1" applyFill="1" applyBorder="1" applyAlignment="1"/>
    <xf numFmtId="1" fontId="24" fillId="0" borderId="40" xfId="32" applyNumberFormat="1" applyFont="1" applyFill="1" applyBorder="1" applyAlignment="1">
      <alignment horizontal="center"/>
    </xf>
    <xf numFmtId="164" fontId="24" fillId="0" borderId="41" xfId="32" applyNumberFormat="1" applyFont="1" applyFill="1" applyBorder="1" applyAlignment="1">
      <alignment horizontal="center"/>
    </xf>
    <xf numFmtId="164" fontId="24" fillId="0" borderId="42" xfId="32" applyNumberFormat="1" applyFont="1" applyFill="1" applyBorder="1" applyAlignment="1">
      <alignment horizontal="center"/>
    </xf>
    <xf numFmtId="164" fontId="24" fillId="0" borderId="4" xfId="32" applyNumberFormat="1" applyFont="1" applyFill="1" applyBorder="1" applyAlignment="1">
      <alignment horizontal="center"/>
    </xf>
    <xf numFmtId="164" fontId="7" fillId="0" borderId="41" xfId="32" applyNumberFormat="1" applyFont="1" applyFill="1" applyBorder="1" applyAlignment="1">
      <alignment horizontal="center"/>
    </xf>
    <xf numFmtId="164" fontId="7" fillId="0" borderId="42" xfId="32" applyNumberFormat="1" applyFont="1" applyFill="1" applyBorder="1" applyAlignment="1">
      <alignment horizontal="center"/>
    </xf>
    <xf numFmtId="164" fontId="7" fillId="0" borderId="24" xfId="32" applyNumberFormat="1" applyFont="1" applyFill="1" applyBorder="1" applyAlignment="1">
      <alignment horizontal="center"/>
    </xf>
    <xf numFmtId="164" fontId="7" fillId="0" borderId="35" xfId="32" applyNumberFormat="1" applyFont="1" applyFill="1" applyBorder="1" applyAlignment="1">
      <alignment horizontal="center"/>
    </xf>
    <xf numFmtId="164" fontId="29" fillId="0" borderId="41" xfId="32" applyNumberFormat="1" applyFont="1" applyBorder="1" applyAlignment="1">
      <alignment horizontal="center"/>
    </xf>
    <xf numFmtId="164" fontId="30" fillId="0" borderId="42" xfId="32" applyNumberFormat="1" applyFont="1" applyBorder="1" applyAlignment="1">
      <alignment horizontal="center"/>
    </xf>
    <xf numFmtId="164" fontId="24" fillId="0" borderId="42" xfId="32" applyNumberFormat="1" applyFont="1" applyBorder="1" applyAlignment="1">
      <alignment horizontal="center"/>
    </xf>
    <xf numFmtId="0" fontId="24" fillId="19" borderId="38" xfId="32" applyFont="1" applyFill="1" applyBorder="1" applyAlignment="1"/>
    <xf numFmtId="0" fontId="24" fillId="19" borderId="43" xfId="32" applyFont="1" applyFill="1" applyBorder="1" applyAlignment="1"/>
    <xf numFmtId="0" fontId="24" fillId="20" borderId="38" xfId="32" applyFont="1" applyFill="1" applyBorder="1" applyAlignment="1"/>
    <xf numFmtId="0" fontId="24" fillId="20" borderId="43" xfId="32" applyFont="1" applyFill="1" applyBorder="1" applyAlignment="1"/>
    <xf numFmtId="0" fontId="24" fillId="20" borderId="44" xfId="32" applyFont="1" applyFill="1" applyBorder="1" applyAlignment="1"/>
    <xf numFmtId="0" fontId="28" fillId="0" borderId="45" xfId="32" applyFont="1" applyBorder="1" applyAlignment="1">
      <alignment horizontal="center"/>
    </xf>
    <xf numFmtId="0" fontId="26" fillId="0" borderId="39" xfId="32" applyFont="1" applyBorder="1" applyAlignment="1">
      <alignment horizontal="center"/>
    </xf>
    <xf numFmtId="0" fontId="24" fillId="0" borderId="39" xfId="32" applyFont="1" applyBorder="1" applyAlignment="1">
      <alignment horizontal="center"/>
    </xf>
    <xf numFmtId="0" fontId="24" fillId="0" borderId="46" xfId="32" applyFont="1" applyBorder="1" applyAlignment="1">
      <alignment horizontal="center"/>
    </xf>
    <xf numFmtId="164" fontId="7" fillId="0" borderId="0" xfId="32" applyNumberFormat="1" applyFont="1" applyBorder="1" applyAlignment="1">
      <alignment horizontal="center"/>
    </xf>
  </cellXfs>
  <cellStyles count="64">
    <cellStyle name="20% - Accent1 2" xfId="1"/>
    <cellStyle name="20% - Accent1 3" xfId="2"/>
    <cellStyle name="20% - Accent1 4" xfId="3"/>
    <cellStyle name="Calculation 2" xfId="4"/>
    <cellStyle name="Calculation 3" xfId="5"/>
    <cellStyle name="Calculation 4" xfId="6"/>
    <cellStyle name="Excel_BuiltIn_Explanatory Text 1" xfId="7"/>
    <cellStyle name="Explanatory Text 2" xfId="8"/>
    <cellStyle name="Heading 1 2" xfId="9"/>
    <cellStyle name="Heading 1 3" xfId="10"/>
    <cellStyle name="Heading 1 4" xfId="11"/>
    <cellStyle name="Heading 1 5" xfId="12"/>
    <cellStyle name="Heading 1 6" xfId="13"/>
    <cellStyle name="Hyperlink 2" xfId="14"/>
    <cellStyle name="Hyperlink 2 2" xfId="15"/>
    <cellStyle name="Hyperlink 2 3" xfId="16"/>
    <cellStyle name="Hyperlink 2 4" xfId="17"/>
    <cellStyle name="Hyperlink 2 5" xfId="60"/>
    <cellStyle name="Hyperlink 3" xfId="18"/>
    <cellStyle name="Hyperlink 3 2" xfId="19"/>
    <cellStyle name="Hyperlink 3 3" xfId="44"/>
    <cellStyle name="Neutral 2" xfId="20"/>
    <cellStyle name="Neutral 3" xfId="21"/>
    <cellStyle name="Normal" xfId="0" builtinId="0"/>
    <cellStyle name="Normal 10" xfId="59"/>
    <cellStyle name="Normal 11" xfId="43"/>
    <cellStyle name="Normal 12" xfId="63"/>
    <cellStyle name="Normal 2" xfId="22"/>
    <cellStyle name="Normal 2 2" xfId="23"/>
    <cellStyle name="Normal 2 2 2" xfId="24"/>
    <cellStyle name="Normal 2 2 2 2" xfId="25"/>
    <cellStyle name="Normal 2 2 2 3" xfId="45"/>
    <cellStyle name="Normal 2 2 3" xfId="46"/>
    <cellStyle name="Normal 2 2 4" xfId="47"/>
    <cellStyle name="Normal 2 3" xfId="26"/>
    <cellStyle name="Normal 2 3 2" xfId="27"/>
    <cellStyle name="Normal 2 3 3" xfId="61"/>
    <cellStyle name="Normal 2 4" xfId="28"/>
    <cellStyle name="Normal 2 4 2" xfId="48"/>
    <cellStyle name="Normal 2 5" xfId="42"/>
    <cellStyle name="Normal 3" xfId="29"/>
    <cellStyle name="Normal 3 2" xfId="30"/>
    <cellStyle name="Normal 3 3" xfId="50"/>
    <cellStyle name="Normal 3 4" xfId="51"/>
    <cellStyle name="Normal 3 5" xfId="49"/>
    <cellStyle name="Normal 4" xfId="31"/>
    <cellStyle name="Normal 4 2" xfId="53"/>
    <cellStyle name="Normal 4 3" xfId="54"/>
    <cellStyle name="Normal 4 4" xfId="52"/>
    <cellStyle name="Normal 5" xfId="32"/>
    <cellStyle name="Normal 5 2" xfId="33"/>
    <cellStyle name="Normal 6" xfId="34"/>
    <cellStyle name="Normal 6 2" xfId="35"/>
    <cellStyle name="Normal 6 2 2" xfId="55"/>
    <cellStyle name="Normal 6 3" xfId="56"/>
    <cellStyle name="Normal 6 4" xfId="57"/>
    <cellStyle name="Normal 7" xfId="36"/>
    <cellStyle name="Normal 7 2" xfId="37"/>
    <cellStyle name="Normal 7 3" xfId="62"/>
    <cellStyle name="Normal 7 4" xfId="58"/>
    <cellStyle name="Normal 8" xfId="38"/>
    <cellStyle name="Normal 9" xfId="39"/>
    <cellStyle name="Output 2" xfId="40"/>
    <cellStyle name="WinCalendar_BlankCells_35" xfId="41"/>
  </cellStyles>
  <dxfs count="300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color rgb="FF0070C0"/>
      </font>
    </dxf>
    <dxf>
      <font>
        <color rgb="FFCC0000"/>
      </font>
    </dxf>
    <dxf>
      <font>
        <color rgb="FF0070C0"/>
      </font>
      <fill>
        <patternFill patternType="none">
          <bgColor auto="1"/>
        </patternFill>
      </fill>
    </dxf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CCFFCC"/>
      <color rgb="FFFFCC99"/>
      <color rgb="FFFFFF99"/>
      <color rgb="FFFFCCCC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17100</xdr:colOff>
      <xdr:row>3</xdr:row>
      <xdr:rowOff>42938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360000" cy="509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AW150"/>
  <sheetViews>
    <sheetView showGridLines="0" showRowColHeaders="0" tabSelected="1" zoomScaleNormal="100" workbookViewId="0">
      <selection activeCell="AS1" sqref="AS1"/>
    </sheetView>
  </sheetViews>
  <sheetFormatPr defaultRowHeight="12.75" x14ac:dyDescent="0.2"/>
  <cols>
    <col min="1" max="1" width="5.140625" style="26" bestFit="1" customWidth="1"/>
    <col min="2" max="2" width="9.28515625" style="26" customWidth="1"/>
    <col min="3" max="3" width="4.7109375" style="26" customWidth="1"/>
    <col min="4" max="6" width="3" style="26" customWidth="1"/>
    <col min="7" max="11" width="2.7109375" style="26" customWidth="1"/>
    <col min="12" max="24" width="2.5703125" style="26" customWidth="1"/>
    <col min="25" max="43" width="2.7109375" style="26" hidden="1" customWidth="1"/>
    <col min="44" max="44" width="3" style="26" bestFit="1" customWidth="1"/>
    <col min="45" max="46" width="3" style="26" customWidth="1"/>
    <col min="47" max="47" width="5.28515625" style="26" bestFit="1" customWidth="1"/>
    <col min="48" max="48" width="3.7109375" style="26" customWidth="1"/>
    <col min="49" max="16384" width="9.140625" style="26"/>
  </cols>
  <sheetData>
    <row r="1" spans="1:49" x14ac:dyDescent="0.2">
      <c r="B1" s="23" t="s">
        <v>232</v>
      </c>
      <c r="D1" s="20"/>
      <c r="E1" s="20"/>
      <c r="G1" s="20"/>
      <c r="J1" s="20"/>
      <c r="AE1" s="171"/>
      <c r="AF1" s="171"/>
      <c r="AG1" s="171"/>
      <c r="AH1" s="171"/>
      <c r="AI1" s="171"/>
      <c r="AJ1" s="171"/>
      <c r="AK1" s="171"/>
      <c r="AU1" s="40" t="s">
        <v>63</v>
      </c>
      <c r="AV1" s="40"/>
    </row>
    <row r="2" spans="1:49" s="12" customFormat="1" x14ac:dyDescent="0.2">
      <c r="B2" s="20" t="s">
        <v>140</v>
      </c>
      <c r="C2" s="24"/>
      <c r="E2" s="20"/>
      <c r="AU2" s="41" t="s">
        <v>64</v>
      </c>
      <c r="AV2" s="41"/>
    </row>
    <row r="3" spans="1:49" s="12" customFormat="1" x14ac:dyDescent="0.2">
      <c r="B3" s="20" t="s">
        <v>237</v>
      </c>
      <c r="C3" s="24"/>
      <c r="E3" s="20"/>
      <c r="AU3" s="42" t="s">
        <v>65</v>
      </c>
      <c r="AV3" s="42"/>
    </row>
    <row r="4" spans="1:49" s="12" customFormat="1" x14ac:dyDescent="0.2">
      <c r="B4" s="20"/>
      <c r="C4" s="24"/>
      <c r="E4" s="20"/>
    </row>
    <row r="5" spans="1:49" ht="12.75" customHeight="1" x14ac:dyDescent="0.2">
      <c r="A5" s="13" t="s">
        <v>60</v>
      </c>
      <c r="AU5" s="171"/>
      <c r="AV5" s="329"/>
    </row>
    <row r="6" spans="1:49" ht="12.75" customHeight="1" x14ac:dyDescent="0.2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U6" s="330"/>
      <c r="AV6" s="329"/>
    </row>
    <row r="7" spans="1:49" ht="12.75" customHeight="1" x14ac:dyDescent="0.2">
      <c r="A7" s="48" t="s">
        <v>53</v>
      </c>
      <c r="B7" s="49" t="s">
        <v>53</v>
      </c>
      <c r="C7" s="49" t="s">
        <v>53</v>
      </c>
      <c r="D7" s="80"/>
      <c r="E7" s="80"/>
      <c r="F7" s="80"/>
      <c r="G7" s="80" t="s">
        <v>68</v>
      </c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1"/>
      <c r="AR7" s="65"/>
      <c r="AS7" s="67" t="s">
        <v>51</v>
      </c>
      <c r="AT7" s="66"/>
      <c r="AU7" s="331"/>
      <c r="AV7" s="333" t="s">
        <v>62</v>
      </c>
    </row>
    <row r="8" spans="1:49" ht="13.5" thickBot="1" x14ac:dyDescent="0.25">
      <c r="A8" s="338" t="s">
        <v>52</v>
      </c>
      <c r="B8" s="339" t="s">
        <v>69</v>
      </c>
      <c r="C8" s="340" t="s">
        <v>240</v>
      </c>
      <c r="D8" s="354" t="s">
        <v>241</v>
      </c>
      <c r="E8" s="355"/>
      <c r="F8" s="355"/>
      <c r="G8" s="355"/>
      <c r="H8" s="355"/>
      <c r="I8" s="355"/>
      <c r="J8" s="355"/>
      <c r="K8" s="355"/>
      <c r="L8" s="356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7"/>
      <c r="AE8" s="357"/>
      <c r="AF8" s="357"/>
      <c r="AG8" s="357"/>
      <c r="AH8" s="357"/>
      <c r="AI8" s="357"/>
      <c r="AJ8" s="357"/>
      <c r="AK8" s="357"/>
      <c r="AL8" s="357"/>
      <c r="AM8" s="357"/>
      <c r="AN8" s="357"/>
      <c r="AO8" s="357"/>
      <c r="AP8" s="357"/>
      <c r="AQ8" s="358"/>
      <c r="AR8" s="359" t="s">
        <v>238</v>
      </c>
      <c r="AS8" s="360" t="s">
        <v>239</v>
      </c>
      <c r="AT8" s="361" t="s">
        <v>2</v>
      </c>
      <c r="AU8" s="332" t="s">
        <v>61</v>
      </c>
      <c r="AV8" s="337"/>
    </row>
    <row r="9" spans="1:49" x14ac:dyDescent="0.2">
      <c r="A9" s="341">
        <f>RANK(C9,C$9:C$23,0)</f>
        <v>1</v>
      </c>
      <c r="B9" s="342" t="s">
        <v>73</v>
      </c>
      <c r="C9" s="343">
        <f>SUM(D9:K9)</f>
        <v>74.020140000000012</v>
      </c>
      <c r="D9" s="344">
        <f>IFERROR(LARGE($D$47:$AQ$54,D$29),0)</f>
        <v>10.004</v>
      </c>
      <c r="E9" s="345">
        <f>IFERROR(LARGE($D$47:$AQ$54,E$29),0)</f>
        <v>10.003</v>
      </c>
      <c r="F9" s="345">
        <f>IFERROR(LARGE($D$47:$AQ$54,F$29),0)</f>
        <v>10.00005</v>
      </c>
      <c r="G9" s="345">
        <f>IFERROR(LARGE($D$47:$AQ$54,G$29),0)</f>
        <v>9.0050000000000008</v>
      </c>
      <c r="H9" s="345">
        <f>IFERROR(LARGE($D$47:$AQ$54,H$29),0)</f>
        <v>9.0039999999999996</v>
      </c>
      <c r="I9" s="345">
        <f>IFERROR(LARGE($D$47:$AQ$54,I$29),0)</f>
        <v>9.0000499999999999</v>
      </c>
      <c r="J9" s="345">
        <f>IFERROR(LARGE($D$47:$AQ$54,J$29),0)</f>
        <v>9.0000400000000003</v>
      </c>
      <c r="K9" s="346">
        <f>IFERROR(LARGE($D$47:$AQ$54,K$29),0)</f>
        <v>8.0039999999999996</v>
      </c>
      <c r="L9" s="347">
        <f>IFERROR(LARGE($D$47:$AQ$54,L$29),0)</f>
        <v>8.0000199999999992</v>
      </c>
      <c r="M9" s="348">
        <f>IFERROR(LARGE($D$47:$AQ$54,M$29),0)</f>
        <v>7.0019999999999998</v>
      </c>
      <c r="N9" s="349">
        <f>IFERROR(LARGE($D$47:$AQ$54,N$29),0)</f>
        <v>6.0039999999999996</v>
      </c>
      <c r="O9" s="348">
        <f>IFERROR(LARGE($D$47:$AQ$54,O$29),0)</f>
        <v>6.0030000000000001</v>
      </c>
      <c r="P9" s="348">
        <f>IFERROR(LARGE($D$47:$AQ$54,P$29),0)</f>
        <v>5.0030000000000001</v>
      </c>
      <c r="Q9" s="348">
        <f>IFERROR(LARGE($D$47:$AQ$54,Q$29),0)</f>
        <v>3.0049999999999999</v>
      </c>
      <c r="R9" s="348">
        <f>IFERROR(LARGE($D$47:$AQ$54,R$29),0)</f>
        <v>3.0030000000000001</v>
      </c>
      <c r="S9" s="348">
        <f>IFERROR(LARGE($D$47:$AQ$54,S$29),0)</f>
        <v>1.0049999999999999</v>
      </c>
      <c r="T9" s="348">
        <f>IFERROR(LARGE($D$47:$AQ$54,T$29),0)</f>
        <v>5.0000000000000001E-3</v>
      </c>
      <c r="U9" s="348">
        <f>IFERROR(LARGE($D$47:$AQ$54,U$29),0)</f>
        <v>5.0000000000000001E-3</v>
      </c>
      <c r="V9" s="348">
        <f>IFERROR(LARGE($D$47:$AQ$54,V$29),0)</f>
        <v>5.0000000000000001E-3</v>
      </c>
      <c r="W9" s="348">
        <f>IFERROR(LARGE($D$47:$AQ$54,W$29),0)</f>
        <v>3.0000000000000001E-3</v>
      </c>
      <c r="X9" s="348">
        <f>IFERROR(LARGE($D$47:$AQ$54,X$29),0)</f>
        <v>3.0000000000000001E-3</v>
      </c>
      <c r="Y9" s="348">
        <f>IFERROR(LARGE($D$47:$AQ$54,Y$29),0)</f>
        <v>0</v>
      </c>
      <c r="Z9" s="348">
        <f>IFERROR(LARGE($D$47:$AQ$54,Z$29),0)</f>
        <v>0</v>
      </c>
      <c r="AA9" s="348">
        <f>IFERROR(LARGE($D$47:$AQ$54,AA$29),0)</f>
        <v>0</v>
      </c>
      <c r="AB9" s="348">
        <f>IFERROR(LARGE($D$47:$AQ$54,AB$29),0)</f>
        <v>0</v>
      </c>
      <c r="AC9" s="348">
        <f>IFERROR(LARGE($D$47:$AQ$54,AC$29),0)</f>
        <v>0</v>
      </c>
      <c r="AD9" s="348">
        <f>IFERROR(LARGE($D$47:$AQ$54,AD$29),0)</f>
        <v>0</v>
      </c>
      <c r="AE9" s="348">
        <f>IFERROR(LARGE($D$47:$AQ$54,AE$29),0)</f>
        <v>0</v>
      </c>
      <c r="AF9" s="348">
        <f>IFERROR(LARGE($D$47:$AQ$54,AF$29),0)</f>
        <v>0</v>
      </c>
      <c r="AG9" s="348">
        <f>IFERROR(LARGE($D$47:$AQ$54,AG$29),0)</f>
        <v>0</v>
      </c>
      <c r="AH9" s="348">
        <f>IFERROR(LARGE($D$47:$AQ$54,AH$29),0)</f>
        <v>0</v>
      </c>
      <c r="AI9" s="348">
        <f>IFERROR(LARGE($D$47:$AQ$54,AI$29),0)</f>
        <v>0</v>
      </c>
      <c r="AJ9" s="348">
        <f>IFERROR(LARGE($D$47:$AQ$54,AJ$29),0)</f>
        <v>0</v>
      </c>
      <c r="AK9" s="348">
        <f>IFERROR(LARGE($D$47:$AQ$54,AK$29),0)</f>
        <v>0</v>
      </c>
      <c r="AL9" s="348">
        <f>IFERROR(LARGE($D$47:$AQ$54,AL$29),0)</f>
        <v>0</v>
      </c>
      <c r="AM9" s="348">
        <f>IFERROR(LARGE($D$47:$AQ$54,AM$29),0)</f>
        <v>0</v>
      </c>
      <c r="AN9" s="348">
        <f>IFERROR(LARGE($D$47:$AQ$54,AN$29),0)</f>
        <v>0</v>
      </c>
      <c r="AO9" s="348">
        <f>IFERROR(LARGE($D$47:$AQ$54,AO$29),0)</f>
        <v>0</v>
      </c>
      <c r="AP9" s="348">
        <f>IFERROR(LARGE($D$47:$AQ$54,AP$29),0)</f>
        <v>0</v>
      </c>
      <c r="AQ9" s="350">
        <f>IFERROR(LARGE($D$47:$AQ$54,AQ$29),0)</f>
        <v>0</v>
      </c>
      <c r="AR9" s="351">
        <f>IF((D9-INT(D9))&gt;=0.001,1,0)+IF((E9-INT(E9))&gt;=0.001,1,0)+IF((F9-INT(F9))&gt;=0.001,1,0)+IF((G9-INT(G9))&gt;=0.001,1,0)+IF((H9-INT(H9))&gt;=0.001,1,0)+IF((I9-INT(I9))&gt;=0.001,1,0)+IF((J9-INT(J9))&gt;=0.001,1,0)+IF((K9-INT(K9))&gt;=0.001,1,0)+IF((L9-INT(L9))&gt;=0.001,1,0)+IF((M9-INT(M9))&gt;=0.001,1,0)+IF((N9-INT(N9))&gt;=0.001,1,0)+IF((O9-INT(O9))&gt;=0.001,1,0)+IF((P9-INT(P9))&gt;=0.001,1,0)+IF((Q9-INT(Q9))&gt;=0.001,1,0)+IF((R9-INT(R9))&gt;=0.001,1,0)+IF((S9-INT(S9))&gt;=0.001,1,0)+IF((T9-INT(T9))&gt;=0.001,1,0)+IF((U9-INT(U9))&gt;=0.001,1,0)+IF((V9-INT(V9))&gt;=0.001,1,0)+IF((W9-INT(W9))&gt;=0.001,1,0)+IF((X9-INT(X9))&gt;=0.001,1,0)+IF((Y9-INT(Y9))&gt;=0.001,1,0)+IF((Z9-INT(Z9))&gt;=0.001,1,0)+IF((AA9-INT(AA9))&gt;=0.001,1,0)+IF((AB9-INT(AB9))&gt;=0.001,1,0)+IF((AC9-INT(AC9))&gt;=0.001,1,0)+IF((AD9-INT(AD9))&gt;=0.001,1,0)+IF((AE9-INT(AE9))&gt;=0.001,1,0)+IF((AF9-INT(AF9))&gt;=0.001,1,0)+IF((AG9-INT(AG9))&gt;=0.001,1,0)+IF((AH9-INT(AH9))&gt;=0.001,1,0)+IF((AI9-INT(AI9))&gt;=0.001,1,0)+IF((AJ9-INT(AJ9))&gt;=0.001,1,0)+IF((AK9-INT(AK9))&gt;=0.001,1,0)+IF((AL9-INT(AL9))&gt;=0.001,1,0)+IF((AM9-INT(AM9))&gt;=0.001,1,0)+IF((AN9-INT(AN9))&gt;=0.001,1,0)+IF((AO9-INT(AO9))&gt;=0.001,1,0)+IF((AP9-INT(AP9))&gt;=0.001,1,0)+IF((AQ9-INT(AQ9))&gt;=0.001,1,0)</f>
        <v>17</v>
      </c>
      <c r="AS9" s="352">
        <f>COUNTIF(D9:AQ9,"&gt;=0")-COUNTIF(D9:AQ9,"=0")-AR9</f>
        <v>4</v>
      </c>
      <c r="AT9" s="353">
        <f>COUNTIF(D9:AQ9,"&gt;0")</f>
        <v>21</v>
      </c>
      <c r="AU9" s="336">
        <f>COUNTIF(D9:AQ9,"&gt;=10")</f>
        <v>3</v>
      </c>
      <c r="AV9" s="334">
        <f>COUNTIF(D9:AQ9,"&gt;=8")</f>
        <v>9</v>
      </c>
    </row>
    <row r="10" spans="1:49" x14ac:dyDescent="0.2">
      <c r="A10" s="274">
        <f>RANK(C10,C$9:C$23,0)</f>
        <v>2</v>
      </c>
      <c r="B10" s="327" t="s">
        <v>75</v>
      </c>
      <c r="C10" s="68">
        <f>SUM(D10:K10)</f>
        <v>60.013050000000007</v>
      </c>
      <c r="D10" s="82">
        <f>IFERROR(LARGE($D$119:$AQ$126,D$29),0)</f>
        <v>10.002000000000001</v>
      </c>
      <c r="E10" s="83">
        <f>IFERROR(LARGE($D$119:$AQ$126,E$29),0)</f>
        <v>10.000019999999999</v>
      </c>
      <c r="F10" s="83">
        <f>IFERROR(LARGE($D$119:$AQ$126,F$29),0)</f>
        <v>9.0030000000000001</v>
      </c>
      <c r="G10" s="83">
        <f>IFERROR(LARGE($D$119:$AQ$126,G$29),0)</f>
        <v>9.0020000000000007</v>
      </c>
      <c r="H10" s="83">
        <f>IFERROR(LARGE($D$119:$AQ$126,H$29),0)</f>
        <v>8.0030000000000001</v>
      </c>
      <c r="I10" s="83">
        <f>IFERROR(LARGE($D$119:$AQ$126,I$29),0)</f>
        <v>7.0030000000000001</v>
      </c>
      <c r="J10" s="83">
        <f>IFERROR(LARGE($D$119:$AQ$126,J$29),0)</f>
        <v>7.0000299999999998</v>
      </c>
      <c r="K10" s="84">
        <f>IFERROR(LARGE($D$119:$AQ$126,K$29),0)</f>
        <v>0</v>
      </c>
      <c r="L10" s="272">
        <f>IFERROR(LARGE($D$119:$AQ$126,L$29),0)</f>
        <v>0</v>
      </c>
      <c r="M10" s="273">
        <f>IFERROR(LARGE($D$119:$AQ$126,M$29),0)</f>
        <v>0</v>
      </c>
      <c r="N10" s="244">
        <f>IFERROR(LARGE($D$119:$AQ$126,N$29),0)</f>
        <v>0</v>
      </c>
      <c r="O10" s="85">
        <f>IFERROR(LARGE($D$119:$AQ$126,O$29),0)</f>
        <v>0</v>
      </c>
      <c r="P10" s="85">
        <f>IFERROR(LARGE($D$119:$AQ$126,P$29),0)</f>
        <v>0</v>
      </c>
      <c r="Q10" s="85">
        <f>IFERROR(LARGE($D$119:$AQ$126,Q$29),0)</f>
        <v>0</v>
      </c>
      <c r="R10" s="85">
        <f>IFERROR(LARGE($D$119:$AQ$126,R$29),0)</f>
        <v>0</v>
      </c>
      <c r="S10" s="85">
        <f>IFERROR(LARGE($D$119:$AQ$126,S$29),0)</f>
        <v>0</v>
      </c>
      <c r="T10" s="85">
        <f>IFERROR(LARGE($D$119:$AQ$126,T$29),0)</f>
        <v>0</v>
      </c>
      <c r="U10" s="85">
        <f>IFERROR(LARGE($D$119:$AQ$126,U$29),0)</f>
        <v>0</v>
      </c>
      <c r="V10" s="85">
        <f>IFERROR(LARGE($D$119:$AQ$126,V$29),0)</f>
        <v>0</v>
      </c>
      <c r="W10" s="85">
        <f>IFERROR(LARGE($D$119:$AQ$126,W$29),0)</f>
        <v>0</v>
      </c>
      <c r="X10" s="85">
        <f>IFERROR(LARGE($D$119:$AQ$126,X$29),0)</f>
        <v>0</v>
      </c>
      <c r="Y10" s="85">
        <f>IFERROR(LARGE($D$119:$AQ$126,Y$29),0)</f>
        <v>0</v>
      </c>
      <c r="Z10" s="85">
        <f>IFERROR(LARGE($D$119:$AQ$126,Z$29),0)</f>
        <v>0</v>
      </c>
      <c r="AA10" s="85">
        <f>IFERROR(LARGE($D$119:$AQ$126,AA$29),0)</f>
        <v>0</v>
      </c>
      <c r="AB10" s="85">
        <f>IFERROR(LARGE($D$119:$AQ$126,AB$29),0)</f>
        <v>0</v>
      </c>
      <c r="AC10" s="85">
        <f>IFERROR(LARGE($D$119:$AQ$126,AC$29),0)</f>
        <v>0</v>
      </c>
      <c r="AD10" s="85">
        <f>IFERROR(LARGE($D$119:$AQ$126,AD$29),0)</f>
        <v>0</v>
      </c>
      <c r="AE10" s="85">
        <f>IFERROR(LARGE($D$119:$AQ$126,AE$29),0)</f>
        <v>0</v>
      </c>
      <c r="AF10" s="85">
        <f>IFERROR(LARGE($D$119:$AQ$126,AF$29),0)</f>
        <v>0</v>
      </c>
      <c r="AG10" s="85">
        <f>IFERROR(LARGE($D$119:$AQ$126,AG$29),0)</f>
        <v>0</v>
      </c>
      <c r="AH10" s="85">
        <f>IFERROR(LARGE($D$119:$AQ$126,AH$29),0)</f>
        <v>0</v>
      </c>
      <c r="AI10" s="85">
        <f>IFERROR(LARGE($D$119:$AQ$126,AI$29),0)</f>
        <v>0</v>
      </c>
      <c r="AJ10" s="85">
        <f>IFERROR(LARGE($D$119:$AQ$126,AJ$29),0)</f>
        <v>0</v>
      </c>
      <c r="AK10" s="85">
        <f>IFERROR(LARGE($D$119:$AQ$126,AK$29),0)</f>
        <v>0</v>
      </c>
      <c r="AL10" s="85">
        <f>IFERROR(LARGE($D$119:$AQ$126,AL$29),0)</f>
        <v>0</v>
      </c>
      <c r="AM10" s="85">
        <f>IFERROR(LARGE($D$119:$AQ$126,AM$29),0)</f>
        <v>0</v>
      </c>
      <c r="AN10" s="85">
        <f>IFERROR(LARGE($D$119:$AQ$126,AN$29),0)</f>
        <v>0</v>
      </c>
      <c r="AO10" s="85">
        <f>IFERROR(LARGE($D$119:$AQ$126,AO$29),0)</f>
        <v>0</v>
      </c>
      <c r="AP10" s="85">
        <f>IFERROR(LARGE($D$119:$AQ$126,AP$29),0)</f>
        <v>0</v>
      </c>
      <c r="AQ10" s="86">
        <f>IFERROR(LARGE($D$119:$AQ$126,AQ$29),0)</f>
        <v>0</v>
      </c>
      <c r="AR10" s="88">
        <f>IF((D10-INT(D10))&gt;=0.001,1,0)+IF((E10-INT(E10))&gt;=0.001,1,0)+IF((F10-INT(F10))&gt;=0.001,1,0)+IF((G10-INT(G10))&gt;=0.001,1,0)+IF((H10-INT(H10))&gt;=0.001,1,0)+IF((I10-INT(I10))&gt;=0.001,1,0)+IF((J10-INT(J10))&gt;=0.001,1,0)+IF((K10-INT(K10))&gt;=0.001,1,0)+IF((L10-INT(L10))&gt;=0.001,1,0)+IF((M10-INT(M10))&gt;=0.001,1,0)+IF((N10-INT(N10))&gt;=0.001,1,0)+IF((O10-INT(O10))&gt;=0.001,1,0)+IF((P10-INT(P10))&gt;=0.001,1,0)+IF((Q10-INT(Q10))&gt;=0.001,1,0)+IF((R10-INT(R10))&gt;=0.001,1,0)+IF((S10-INT(S10))&gt;=0.001,1,0)+IF((T10-INT(T10))&gt;=0.001,1,0)+IF((U10-INT(U10))&gt;=0.001,1,0)+IF((V10-INT(V10))&gt;=0.001,1,0)+IF((W10-INT(W10))&gt;=0.001,1,0)+IF((X10-INT(X10))&gt;=0.001,1,0)+IF((Y10-INT(Y10))&gt;=0.001,1,0)+IF((Z10-INT(Z10))&gt;=0.001,1,0)+IF((AA10-INT(AA10))&gt;=0.001,1,0)+IF((AB10-INT(AB10))&gt;=0.001,1,0)+IF((AC10-INT(AC10))&gt;=0.001,1,0)+IF((AD10-INT(AD10))&gt;=0.001,1,0)+IF((AE10-INT(AE10))&gt;=0.001,1,0)+IF((AF10-INT(AF10))&gt;=0.001,1,0)+IF((AG10-INT(AG10))&gt;=0.001,1,0)+IF((AH10-INT(AH10))&gt;=0.001,1,0)+IF((AI10-INT(AI10))&gt;=0.001,1,0)+IF((AJ10-INT(AJ10))&gt;=0.001,1,0)+IF((AK10-INT(AK10))&gt;=0.001,1,0)+IF((AL10-INT(AL10))&gt;=0.001,1,0)+IF((AM10-INT(AM10))&gt;=0.001,1,0)+IF((AN10-INT(AN10))&gt;=0.001,1,0)+IF((AO10-INT(AO10))&gt;=0.001,1,0)+IF((AP10-INT(AP10))&gt;=0.001,1,0)+IF((AQ10-INT(AQ10))&gt;=0.001,1,0)</f>
        <v>5</v>
      </c>
      <c r="AS10" s="87">
        <f>COUNTIF(D10:AQ10,"&gt;=0")-COUNTIF(D10:AQ10,"=0")-AR10</f>
        <v>2</v>
      </c>
      <c r="AT10" s="99">
        <f>COUNTIF(D10:AQ10,"&gt;0")</f>
        <v>7</v>
      </c>
      <c r="AU10" s="336">
        <f>COUNTIF(D10:AQ10,"&gt;=10")</f>
        <v>2</v>
      </c>
      <c r="AV10" s="334">
        <f>COUNTIF(D10:AQ10,"&gt;=8")</f>
        <v>5</v>
      </c>
      <c r="AW10" s="171"/>
    </row>
    <row r="11" spans="1:49" x14ac:dyDescent="0.2">
      <c r="A11" s="274">
        <f>RANK(C11,C$9:C$23,0)</f>
        <v>3</v>
      </c>
      <c r="B11" s="327" t="s">
        <v>76</v>
      </c>
      <c r="C11" s="68">
        <f>SUM(D11:K11)</f>
        <v>58.023100000000014</v>
      </c>
      <c r="D11" s="82">
        <f>IFERROR(LARGE($D$143:$AQ$150,D$29),0)</f>
        <v>10.005000000000001</v>
      </c>
      <c r="E11" s="83">
        <f>IFERROR(LARGE($D$143:$AQ$150,E$29),0)</f>
        <v>10.00004</v>
      </c>
      <c r="F11" s="83">
        <f>IFERROR(LARGE($D$143:$AQ$150,F$29),0)</f>
        <v>9.0000300000000006</v>
      </c>
      <c r="G11" s="83">
        <f>IFERROR(LARGE($D$143:$AQ$150,G$29),0)</f>
        <v>8.0050000000000008</v>
      </c>
      <c r="H11" s="83">
        <f>IFERROR(LARGE($D$143:$AQ$150,H$29),0)</f>
        <v>6.0049999999999999</v>
      </c>
      <c r="I11" s="83">
        <f>IFERROR(LARGE($D$143:$AQ$150,I$29),0)</f>
        <v>6.0000299999999998</v>
      </c>
      <c r="J11" s="83">
        <f>IFERROR(LARGE($D$143:$AQ$150,J$29),0)</f>
        <v>5.0049999999999999</v>
      </c>
      <c r="K11" s="84">
        <f>IFERROR(LARGE($D$143:$AQ$150,K$29),0)</f>
        <v>4.0030000000000001</v>
      </c>
      <c r="L11" s="272">
        <f>IFERROR(LARGE($D$143:$AQ$150,L$29),0)</f>
        <v>2.0030000000000001</v>
      </c>
      <c r="M11" s="273">
        <f>IFERROR(LARGE($D$143:$AQ$150,M$29),0)</f>
        <v>5.0000000000000001E-3</v>
      </c>
      <c r="N11" s="244">
        <f>IFERROR(LARGE($D$143:$AQ$150,N$29),0)</f>
        <v>3.0000000000000001E-3</v>
      </c>
      <c r="O11" s="85">
        <f>IFERROR(LARGE($D$143:$AQ$150,O$29),0)</f>
        <v>0</v>
      </c>
      <c r="P11" s="85">
        <f>IFERROR(LARGE($D$143:$AQ$150,P$29),0)</f>
        <v>0</v>
      </c>
      <c r="Q11" s="85">
        <f>IFERROR(LARGE($D$143:$AQ$150,Q$29),0)</f>
        <v>0</v>
      </c>
      <c r="R11" s="85">
        <f>IFERROR(LARGE($D$143:$AQ$150,R$29),0)</f>
        <v>0</v>
      </c>
      <c r="S11" s="85">
        <f>IFERROR(LARGE($D$143:$AQ$150,S$29),0)</f>
        <v>0</v>
      </c>
      <c r="T11" s="85">
        <f>IFERROR(LARGE($D$143:$AQ$150,T$29),0)</f>
        <v>0</v>
      </c>
      <c r="U11" s="85">
        <f>IFERROR(LARGE($D$143:$AQ$150,U$29),0)</f>
        <v>0</v>
      </c>
      <c r="V11" s="85">
        <f>IFERROR(LARGE($D$143:$AQ$150,V$29),0)</f>
        <v>0</v>
      </c>
      <c r="W11" s="85">
        <f>IFERROR(LARGE($D$143:$AQ$150,W$29),0)</f>
        <v>0</v>
      </c>
      <c r="X11" s="85">
        <f>IFERROR(LARGE($D$143:$AQ$150,X$29),0)</f>
        <v>0</v>
      </c>
      <c r="Y11" s="85">
        <f>IFERROR(LARGE($D$143:$AQ$150,Y$29),0)</f>
        <v>0</v>
      </c>
      <c r="Z11" s="85">
        <f>IFERROR(LARGE($D$143:$AQ$150,Z$29),0)</f>
        <v>0</v>
      </c>
      <c r="AA11" s="85">
        <f>IFERROR(LARGE($D$143:$AQ$150,AA$29),0)</f>
        <v>0</v>
      </c>
      <c r="AB11" s="85">
        <f>IFERROR(LARGE($D$143:$AQ$150,AB$29),0)</f>
        <v>0</v>
      </c>
      <c r="AC11" s="85">
        <f>IFERROR(LARGE($D$143:$AQ$150,AC$29),0)</f>
        <v>0</v>
      </c>
      <c r="AD11" s="85">
        <f>IFERROR(LARGE($D$143:$AQ$150,AD$29),0)</f>
        <v>0</v>
      </c>
      <c r="AE11" s="85">
        <f>IFERROR(LARGE($D$143:$AQ$150,AE$29),0)</f>
        <v>0</v>
      </c>
      <c r="AF11" s="85">
        <f>IFERROR(LARGE($D$143:$AQ$150,AF$29),0)</f>
        <v>0</v>
      </c>
      <c r="AG11" s="85">
        <f>IFERROR(LARGE($D$143:$AQ$150,AG$29),0)</f>
        <v>0</v>
      </c>
      <c r="AH11" s="85">
        <f>IFERROR(LARGE($D$143:$AQ$150,AH$29),0)</f>
        <v>0</v>
      </c>
      <c r="AI11" s="85">
        <f>IFERROR(LARGE($D$143:$AQ$150,AI$29),0)</f>
        <v>0</v>
      </c>
      <c r="AJ11" s="85">
        <f>IFERROR(LARGE($D$143:$AQ$150,AJ$29),0)</f>
        <v>0</v>
      </c>
      <c r="AK11" s="85">
        <f>IFERROR(LARGE($D$143:$AQ$150,AK$29),0)</f>
        <v>0</v>
      </c>
      <c r="AL11" s="85">
        <f>IFERROR(LARGE($D$143:$AQ$150,AL$29),0)</f>
        <v>0</v>
      </c>
      <c r="AM11" s="85">
        <f>IFERROR(LARGE($D$143:$AQ$150,AM$29),0)</f>
        <v>0</v>
      </c>
      <c r="AN11" s="85">
        <f>IFERROR(LARGE($D$143:$AQ$150,AN$29),0)</f>
        <v>0</v>
      </c>
      <c r="AO11" s="85">
        <f>IFERROR(LARGE($D$143:$AQ$150,AO$29),0)</f>
        <v>0</v>
      </c>
      <c r="AP11" s="85">
        <f>IFERROR(LARGE($D$143:$AQ$150,AP$29),0)</f>
        <v>0</v>
      </c>
      <c r="AQ11" s="86">
        <f>IFERROR(LARGE($D$143:$AQ$150,AQ$29),0)</f>
        <v>0</v>
      </c>
      <c r="AR11" s="88">
        <f>IF((D11-INT(D11))&gt;=0.001,1,0)+IF((E11-INT(E11))&gt;=0.001,1,0)+IF((F11-INT(F11))&gt;=0.001,1,0)+IF((G11-INT(G11))&gt;=0.001,1,0)+IF((H11-INT(H11))&gt;=0.001,1,0)+IF((I11-INT(I11))&gt;=0.001,1,0)+IF((J11-INT(J11))&gt;=0.001,1,0)+IF((K11-INT(K11))&gt;=0.001,1,0)+IF((L11-INT(L11))&gt;=0.001,1,0)+IF((M11-INT(M11))&gt;=0.001,1,0)+IF((N11-INT(N11))&gt;=0.001,1,0)+IF((O11-INT(O11))&gt;=0.001,1,0)+IF((P11-INT(P11))&gt;=0.001,1,0)+IF((Q11-INT(Q11))&gt;=0.001,1,0)+IF((R11-INT(R11))&gt;=0.001,1,0)+IF((S11-INT(S11))&gt;=0.001,1,0)+IF((T11-INT(T11))&gt;=0.001,1,0)+IF((U11-INT(U11))&gt;=0.001,1,0)+IF((V11-INT(V11))&gt;=0.001,1,0)+IF((W11-INT(W11))&gt;=0.001,1,0)+IF((X11-INT(X11))&gt;=0.001,1,0)+IF((Y11-INT(Y11))&gt;=0.001,1,0)+IF((Z11-INT(Z11))&gt;=0.001,1,0)+IF((AA11-INT(AA11))&gt;=0.001,1,0)+IF((AB11-INT(AB11))&gt;=0.001,1,0)+IF((AC11-INT(AC11))&gt;=0.001,1,0)+IF((AD11-INT(AD11))&gt;=0.001,1,0)+IF((AE11-INT(AE11))&gt;=0.001,1,0)+IF((AF11-INT(AF11))&gt;=0.001,1,0)+IF((AG11-INT(AG11))&gt;=0.001,1,0)+IF((AH11-INT(AH11))&gt;=0.001,1,0)+IF((AI11-INT(AI11))&gt;=0.001,1,0)+IF((AJ11-INT(AJ11))&gt;=0.001,1,0)+IF((AK11-INT(AK11))&gt;=0.001,1,0)+IF((AL11-INT(AL11))&gt;=0.001,1,0)+IF((AM11-INT(AM11))&gt;=0.001,1,0)+IF((AN11-INT(AN11))&gt;=0.001,1,0)+IF((AO11-INT(AO11))&gt;=0.001,1,0)+IF((AP11-INT(AP11))&gt;=0.001,1,0)+IF((AQ11-INT(AQ11))&gt;=0.001,1,0)</f>
        <v>8</v>
      </c>
      <c r="AS11" s="87">
        <f>COUNTIF(D11:AQ11,"&gt;=0")-COUNTIF(D11:AQ11,"=0")-AR11</f>
        <v>3</v>
      </c>
      <c r="AT11" s="99">
        <f>COUNTIF(D11:AQ11,"&gt;0")</f>
        <v>11</v>
      </c>
      <c r="AU11" s="336">
        <f>COUNTIF(D11:AQ11,"&gt;=10")</f>
        <v>2</v>
      </c>
      <c r="AV11" s="334">
        <f>COUNTIF(D11:AQ11,"&gt;=8")</f>
        <v>4</v>
      </c>
      <c r="AW11" s="171"/>
    </row>
    <row r="12" spans="1:49" x14ac:dyDescent="0.2">
      <c r="A12" s="274">
        <f>RANK(C12,C$9:C$23,0)</f>
        <v>4</v>
      </c>
      <c r="B12" s="327" t="s">
        <v>79</v>
      </c>
      <c r="C12" s="68">
        <f>SUM(D12:K12)</f>
        <v>39.024040000000007</v>
      </c>
      <c r="D12" s="82">
        <f>IFERROR(LARGE($D$135:$AQ$142,D$29),0)</f>
        <v>9.0000199999999992</v>
      </c>
      <c r="E12" s="83">
        <f>IFERROR(LARGE($D$135:$AQ$142,E$29),0)</f>
        <v>7.0049999999999999</v>
      </c>
      <c r="F12" s="83">
        <f>IFERROR(LARGE($D$135:$AQ$142,F$29),0)</f>
        <v>7.0039999999999996</v>
      </c>
      <c r="G12" s="83">
        <f>IFERROR(LARGE($D$135:$AQ$142,G$29),0)</f>
        <v>6.0000200000000001</v>
      </c>
      <c r="H12" s="83">
        <f>IFERROR(LARGE($D$135:$AQ$142,H$29),0)</f>
        <v>5.0019999999999998</v>
      </c>
      <c r="I12" s="83">
        <f>IFERROR(LARGE($D$135:$AQ$142,I$29),0)</f>
        <v>4.0049999999999999</v>
      </c>
      <c r="J12" s="83">
        <f>IFERROR(LARGE($D$135:$AQ$142,J$29),0)</f>
        <v>1.0029999999999999</v>
      </c>
      <c r="K12" s="84">
        <f>IFERROR(LARGE($D$135:$AQ$142,K$29),0)</f>
        <v>5.0000000000000001E-3</v>
      </c>
      <c r="L12" s="272">
        <f>IFERROR(LARGE($D$135:$AQ$142,L$29),0)</f>
        <v>3.0000000000000001E-3</v>
      </c>
      <c r="M12" s="273">
        <f>IFERROR(LARGE($D$135:$AQ$142,M$29),0)</f>
        <v>3.0000000000000001E-3</v>
      </c>
      <c r="N12" s="244">
        <f>IFERROR(LARGE($D$135:$AQ$142,N$29),0)</f>
        <v>3.0000000000000001E-3</v>
      </c>
      <c r="O12" s="85">
        <f>IFERROR(LARGE($D$135:$AQ$142,O$29),0)</f>
        <v>0</v>
      </c>
      <c r="P12" s="85">
        <f>IFERROR(LARGE($D$135:$AQ$142,P$29),0)</f>
        <v>0</v>
      </c>
      <c r="Q12" s="85">
        <f>IFERROR(LARGE($D$135:$AQ$142,Q$29),0)</f>
        <v>0</v>
      </c>
      <c r="R12" s="85">
        <f>IFERROR(LARGE($D$135:$AQ$142,R$29),0)</f>
        <v>0</v>
      </c>
      <c r="S12" s="85">
        <f>IFERROR(LARGE($D$135:$AQ$142,S$29),0)</f>
        <v>0</v>
      </c>
      <c r="T12" s="85">
        <f>IFERROR(LARGE($D$135:$AQ$142,T$29),0)</f>
        <v>0</v>
      </c>
      <c r="U12" s="85">
        <f>IFERROR(LARGE($D$135:$AQ$142,U$29),0)</f>
        <v>0</v>
      </c>
      <c r="V12" s="85">
        <f>IFERROR(LARGE($D$135:$AQ$142,V$29),0)</f>
        <v>0</v>
      </c>
      <c r="W12" s="85">
        <f>IFERROR(LARGE($D$135:$AQ$142,W$29),0)</f>
        <v>0</v>
      </c>
      <c r="X12" s="85">
        <f>IFERROR(LARGE($D$135:$AQ$142,X$29),0)</f>
        <v>0</v>
      </c>
      <c r="Y12" s="85">
        <f>IFERROR(LARGE($D$135:$AQ$142,Y$29),0)</f>
        <v>0</v>
      </c>
      <c r="Z12" s="85">
        <f>IFERROR(LARGE($D$135:$AQ$142,Z$29),0)</f>
        <v>0</v>
      </c>
      <c r="AA12" s="85">
        <f>IFERROR(LARGE($D$135:$AQ$142,AA$29),0)</f>
        <v>0</v>
      </c>
      <c r="AB12" s="85">
        <f>IFERROR(LARGE($D$135:$AQ$142,AB$29),0)</f>
        <v>0</v>
      </c>
      <c r="AC12" s="85">
        <f>IFERROR(LARGE($D$135:$AQ$142,AC$29),0)</f>
        <v>0</v>
      </c>
      <c r="AD12" s="85">
        <f>IFERROR(LARGE($D$135:$AQ$142,AD$29),0)</f>
        <v>0</v>
      </c>
      <c r="AE12" s="85">
        <f>IFERROR(LARGE($D$135:$AQ$142,AE$29),0)</f>
        <v>0</v>
      </c>
      <c r="AF12" s="85">
        <f>IFERROR(LARGE($D$135:$AQ$142,AF$29),0)</f>
        <v>0</v>
      </c>
      <c r="AG12" s="85">
        <f>IFERROR(LARGE($D$135:$AQ$142,AG$29),0)</f>
        <v>0</v>
      </c>
      <c r="AH12" s="85">
        <f>IFERROR(LARGE($D$135:$AQ$142,AH$29),0)</f>
        <v>0</v>
      </c>
      <c r="AI12" s="85">
        <f>IFERROR(LARGE($D$135:$AQ$142,AI$29),0)</f>
        <v>0</v>
      </c>
      <c r="AJ12" s="85">
        <f>IFERROR(LARGE($D$135:$AQ$142,AJ$29),0)</f>
        <v>0</v>
      </c>
      <c r="AK12" s="85">
        <f>IFERROR(LARGE($D$135:$AQ$142,AK$29),0)</f>
        <v>0</v>
      </c>
      <c r="AL12" s="85">
        <f>IFERROR(LARGE($D$135:$AQ$142,AL$29),0)</f>
        <v>0</v>
      </c>
      <c r="AM12" s="85">
        <f>IFERROR(LARGE($D$135:$AQ$142,AM$29),0)</f>
        <v>0</v>
      </c>
      <c r="AN12" s="85">
        <f>IFERROR(LARGE($D$135:$AQ$142,AN$29),0)</f>
        <v>0</v>
      </c>
      <c r="AO12" s="85">
        <f>IFERROR(LARGE($D$135:$AQ$142,AO$29),0)</f>
        <v>0</v>
      </c>
      <c r="AP12" s="85">
        <f>IFERROR(LARGE($D$135:$AQ$142,AP$29),0)</f>
        <v>0</v>
      </c>
      <c r="AQ12" s="86">
        <f>IFERROR(LARGE($D$135:$AQ$142,AQ$29),0)</f>
        <v>0</v>
      </c>
      <c r="AR12" s="88">
        <f>IF((D12-INT(D12))&gt;=0.001,1,0)+IF((E12-INT(E12))&gt;=0.001,1,0)+IF((F12-INT(F12))&gt;=0.001,1,0)+IF((G12-INT(G12))&gt;=0.001,1,0)+IF((H12-INT(H12))&gt;=0.001,1,0)+IF((I12-INT(I12))&gt;=0.001,1,0)+IF((J12-INT(J12))&gt;=0.001,1,0)+IF((K12-INT(K12))&gt;=0.001,1,0)+IF((L12-INT(L12))&gt;=0.001,1,0)+IF((M12-INT(M12))&gt;=0.001,1,0)+IF((N12-INT(N12))&gt;=0.001,1,0)+IF((O12-INT(O12))&gt;=0.001,1,0)+IF((P12-INT(P12))&gt;=0.001,1,0)+IF((Q12-INT(Q12))&gt;=0.001,1,0)+IF((R12-INT(R12))&gt;=0.001,1,0)+IF((S12-INT(S12))&gt;=0.001,1,0)+IF((T12-INT(T12))&gt;=0.001,1,0)+IF((U12-INT(U12))&gt;=0.001,1,0)+IF((V12-INT(V12))&gt;=0.001,1,0)+IF((W12-INT(W12))&gt;=0.001,1,0)+IF((X12-INT(X12))&gt;=0.001,1,0)+IF((Y12-INT(Y12))&gt;=0.001,1,0)+IF((Z12-INT(Z12))&gt;=0.001,1,0)+IF((AA12-INT(AA12))&gt;=0.001,1,0)+IF((AB12-INT(AB12))&gt;=0.001,1,0)+IF((AC12-INT(AC12))&gt;=0.001,1,0)+IF((AD12-INT(AD12))&gt;=0.001,1,0)+IF((AE12-INT(AE12))&gt;=0.001,1,0)+IF((AF12-INT(AF12))&gt;=0.001,1,0)+IF((AG12-INT(AG12))&gt;=0.001,1,0)+IF((AH12-INT(AH12))&gt;=0.001,1,0)+IF((AI12-INT(AI12))&gt;=0.001,1,0)+IF((AJ12-INT(AJ12))&gt;=0.001,1,0)+IF((AK12-INT(AK12))&gt;=0.001,1,0)+IF((AL12-INT(AL12))&gt;=0.001,1,0)+IF((AM12-INT(AM12))&gt;=0.001,1,0)+IF((AN12-INT(AN12))&gt;=0.001,1,0)+IF((AO12-INT(AO12))&gt;=0.001,1,0)+IF((AP12-INT(AP12))&gt;=0.001,1,0)+IF((AQ12-INT(AQ12))&gt;=0.001,1,0)</f>
        <v>9</v>
      </c>
      <c r="AS12" s="87">
        <f>COUNTIF(D12:AQ12,"&gt;=0")-COUNTIF(D12:AQ12,"=0")-AR12</f>
        <v>2</v>
      </c>
      <c r="AT12" s="99">
        <f>COUNTIF(D12:AQ12,"&gt;0")</f>
        <v>11</v>
      </c>
      <c r="AU12" s="336">
        <f>COUNTIF(D12:AQ12,"&gt;=10")</f>
        <v>0</v>
      </c>
      <c r="AV12" s="334">
        <f>COUNTIF(D12:AQ12,"&gt;=8")</f>
        <v>1</v>
      </c>
      <c r="AW12" s="171"/>
    </row>
    <row r="13" spans="1:49" x14ac:dyDescent="0.2">
      <c r="A13" s="274">
        <f>RANK(C13,C$9:C$23,0)</f>
        <v>5</v>
      </c>
      <c r="B13" s="327" t="s">
        <v>96</v>
      </c>
      <c r="C13" s="68">
        <f>SUM(D13:K13)</f>
        <v>28.005119999999998</v>
      </c>
      <c r="D13" s="82">
        <f>IFERROR(LARGE($D$55:$AQ$62,D$29),0)</f>
        <v>8.0000400000000003</v>
      </c>
      <c r="E13" s="83">
        <f>IFERROR(LARGE($D$55:$AQ$62,E$29),0)</f>
        <v>8.0000300000000006</v>
      </c>
      <c r="F13" s="83">
        <f>IFERROR(LARGE($D$55:$AQ$62,F$29),0)</f>
        <v>7.0000200000000001</v>
      </c>
      <c r="G13" s="83">
        <f>IFERROR(LARGE($D$55:$AQ$62,G$29),0)</f>
        <v>5.0000299999999998</v>
      </c>
      <c r="H13" s="83">
        <f>IFERROR(LARGE($D$55:$AQ$62,H$29),0)</f>
        <v>5.0000000000000001E-3</v>
      </c>
      <c r="I13" s="83">
        <f>IFERROR(LARGE($D$55:$AQ$62,I$29),0)</f>
        <v>0</v>
      </c>
      <c r="J13" s="83">
        <f>IFERROR(LARGE($D$55:$AQ$62,J$29),0)</f>
        <v>0</v>
      </c>
      <c r="K13" s="84">
        <f>IFERROR(LARGE($D$55:$AQ$62,K$29),0)</f>
        <v>0</v>
      </c>
      <c r="L13" s="272">
        <f>IFERROR(LARGE($D$55:$AQ$62,L$29),0)</f>
        <v>0</v>
      </c>
      <c r="M13" s="273">
        <f>IFERROR(LARGE($D$55:$AQ$62,M$29),0)</f>
        <v>0</v>
      </c>
      <c r="N13" s="244">
        <f>IFERROR(LARGE($D$55:$AQ$62,N$29),0)</f>
        <v>0</v>
      </c>
      <c r="O13" s="85">
        <f>IFERROR(LARGE($D$55:$AQ$62,O$29),0)</f>
        <v>0</v>
      </c>
      <c r="P13" s="85">
        <f>IFERROR(LARGE($D$55:$AQ$62,P$29),0)</f>
        <v>0</v>
      </c>
      <c r="Q13" s="85">
        <f>IFERROR(LARGE($D$55:$AQ$62,Q$29),0)</f>
        <v>0</v>
      </c>
      <c r="R13" s="85">
        <f>IFERROR(LARGE($D$55:$AQ$62,R$29),0)</f>
        <v>0</v>
      </c>
      <c r="S13" s="85">
        <f>IFERROR(LARGE($D$55:$AQ$62,S$29),0)</f>
        <v>0</v>
      </c>
      <c r="T13" s="85">
        <f>IFERROR(LARGE($D$55:$AQ$62,T$29),0)</f>
        <v>0</v>
      </c>
      <c r="U13" s="85">
        <f>IFERROR(LARGE($D$55:$AQ$62,U$29),0)</f>
        <v>0</v>
      </c>
      <c r="V13" s="85">
        <f>IFERROR(LARGE($D$55:$AQ$62,V$29),0)</f>
        <v>0</v>
      </c>
      <c r="W13" s="85">
        <f>IFERROR(LARGE($D$55:$AQ$62,W$29),0)</f>
        <v>0</v>
      </c>
      <c r="X13" s="85">
        <f>IFERROR(LARGE($D$55:$AQ$62,X$29),0)</f>
        <v>0</v>
      </c>
      <c r="Y13" s="85">
        <f>IFERROR(LARGE($D$55:$AQ$62,Y$29),0)</f>
        <v>0</v>
      </c>
      <c r="Z13" s="85">
        <f>IFERROR(LARGE($D$55:$AQ$62,Z$29),0)</f>
        <v>0</v>
      </c>
      <c r="AA13" s="85">
        <f>IFERROR(LARGE($D$55:$AQ$62,AA$29),0)</f>
        <v>0</v>
      </c>
      <c r="AB13" s="85">
        <f>IFERROR(LARGE($D$55:$AQ$62,AB$29),0)</f>
        <v>0</v>
      </c>
      <c r="AC13" s="85">
        <f>IFERROR(LARGE($D$55:$AQ$62,AC$29),0)</f>
        <v>0</v>
      </c>
      <c r="AD13" s="85">
        <f>IFERROR(LARGE($D$55:$AQ$62,AD$29),0)</f>
        <v>0</v>
      </c>
      <c r="AE13" s="85">
        <f>IFERROR(LARGE($D$55:$AQ$62,AE$29),0)</f>
        <v>0</v>
      </c>
      <c r="AF13" s="85">
        <f>IFERROR(LARGE($D$55:$AQ$62,AF$29),0)</f>
        <v>0</v>
      </c>
      <c r="AG13" s="85">
        <f>IFERROR(LARGE($D$55:$AQ$62,AG$29),0)</f>
        <v>0</v>
      </c>
      <c r="AH13" s="85">
        <f>IFERROR(LARGE($D$55:$AQ$62,AH$29),0)</f>
        <v>0</v>
      </c>
      <c r="AI13" s="85">
        <f>IFERROR(LARGE($D$55:$AQ$62,AI$29),0)</f>
        <v>0</v>
      </c>
      <c r="AJ13" s="85">
        <f>IFERROR(LARGE($D$55:$AQ$62,AJ$29),0)</f>
        <v>0</v>
      </c>
      <c r="AK13" s="85">
        <f>IFERROR(LARGE($D$55:$AQ$62,AK$29),0)</f>
        <v>0</v>
      </c>
      <c r="AL13" s="85">
        <f>IFERROR(LARGE($D$55:$AQ$62,AL$29),0)</f>
        <v>0</v>
      </c>
      <c r="AM13" s="85">
        <f>IFERROR(LARGE($D$55:$AQ$62,AM$29),0)</f>
        <v>0</v>
      </c>
      <c r="AN13" s="85">
        <f>IFERROR(LARGE($D$55:$AQ$62,AN$29),0)</f>
        <v>0</v>
      </c>
      <c r="AO13" s="85">
        <f>IFERROR(LARGE($D$55:$AQ$62,AO$29),0)</f>
        <v>0</v>
      </c>
      <c r="AP13" s="85">
        <f>IFERROR(LARGE($D$55:$AQ$62,AP$29),0)</f>
        <v>0</v>
      </c>
      <c r="AQ13" s="86">
        <f>IFERROR(LARGE($D$55:$AQ$62,AQ$29),0)</f>
        <v>0</v>
      </c>
      <c r="AR13" s="88">
        <f>IF((D13-INT(D13))&gt;=0.001,1,0)+IF((E13-INT(E13))&gt;=0.001,1,0)+IF((F13-INT(F13))&gt;=0.001,1,0)+IF((G13-INT(G13))&gt;=0.001,1,0)+IF((H13-INT(H13))&gt;=0.001,1,0)+IF((I13-INT(I13))&gt;=0.001,1,0)+IF((J13-INT(J13))&gt;=0.001,1,0)+IF((K13-INT(K13))&gt;=0.001,1,0)+IF((L13-INT(L13))&gt;=0.001,1,0)+IF((M13-INT(M13))&gt;=0.001,1,0)+IF((N13-INT(N13))&gt;=0.001,1,0)+IF((O13-INT(O13))&gt;=0.001,1,0)+IF((P13-INT(P13))&gt;=0.001,1,0)+IF((Q13-INT(Q13))&gt;=0.001,1,0)+IF((R13-INT(R13))&gt;=0.001,1,0)+IF((S13-INT(S13))&gt;=0.001,1,0)+IF((T13-INT(T13))&gt;=0.001,1,0)+IF((U13-INT(U13))&gt;=0.001,1,0)+IF((V13-INT(V13))&gt;=0.001,1,0)+IF((W13-INT(W13))&gt;=0.001,1,0)+IF((X13-INT(X13))&gt;=0.001,1,0)+IF((Y13-INT(Y13))&gt;=0.001,1,0)+IF((Z13-INT(Z13))&gt;=0.001,1,0)+IF((AA13-INT(AA13))&gt;=0.001,1,0)+IF((AB13-INT(AB13))&gt;=0.001,1,0)+IF((AC13-INT(AC13))&gt;=0.001,1,0)+IF((AD13-INT(AD13))&gt;=0.001,1,0)+IF((AE13-INT(AE13))&gt;=0.001,1,0)+IF((AF13-INT(AF13))&gt;=0.001,1,0)+IF((AG13-INT(AG13))&gt;=0.001,1,0)+IF((AH13-INT(AH13))&gt;=0.001,1,0)+IF((AI13-INT(AI13))&gt;=0.001,1,0)+IF((AJ13-INT(AJ13))&gt;=0.001,1,0)+IF((AK13-INT(AK13))&gt;=0.001,1,0)+IF((AL13-INT(AL13))&gt;=0.001,1,0)+IF((AM13-INT(AM13))&gt;=0.001,1,0)+IF((AN13-INT(AN13))&gt;=0.001,1,0)+IF((AO13-INT(AO13))&gt;=0.001,1,0)+IF((AP13-INT(AP13))&gt;=0.001,1,0)+IF((AQ13-INT(AQ13))&gt;=0.001,1,0)</f>
        <v>1</v>
      </c>
      <c r="AS13" s="87">
        <f>COUNTIF(D13:AQ13,"&gt;=0")-COUNTIF(D13:AQ13,"=0")-AR13</f>
        <v>4</v>
      </c>
      <c r="AT13" s="99">
        <f>COUNTIF(D13:AQ13,"&gt;0")</f>
        <v>5</v>
      </c>
      <c r="AU13" s="336">
        <f>COUNTIF(D13:AQ13,"&gt;=10")</f>
        <v>0</v>
      </c>
      <c r="AV13" s="334">
        <f>COUNTIF(D13:AQ13,"&gt;=8")</f>
        <v>2</v>
      </c>
      <c r="AW13" s="171"/>
    </row>
    <row r="14" spans="1:49" x14ac:dyDescent="0.2">
      <c r="A14" s="274">
        <f>RANK(C14,C$9:C$23,0)</f>
        <v>6</v>
      </c>
      <c r="B14" s="328" t="s">
        <v>74</v>
      </c>
      <c r="C14" s="68">
        <f>SUM(D14:K14)</f>
        <v>20.015029999999999</v>
      </c>
      <c r="D14" s="82">
        <f>IFERROR(LARGE($D$127:$AQ$134,D$29),0)</f>
        <v>10.000030000000001</v>
      </c>
      <c r="E14" s="83">
        <f>IFERROR(LARGE($D$127:$AQ$134,E$29),0)</f>
        <v>8.0020000000000007</v>
      </c>
      <c r="F14" s="83">
        <f>IFERROR(LARGE($D$127:$AQ$134,F$29),0)</f>
        <v>2.0049999999999999</v>
      </c>
      <c r="G14" s="83">
        <f>IFERROR(LARGE($D$127:$AQ$134,G$29),0)</f>
        <v>5.0000000000000001E-3</v>
      </c>
      <c r="H14" s="83">
        <f>IFERROR(LARGE($D$127:$AQ$134,H$29),0)</f>
        <v>3.0000000000000001E-3</v>
      </c>
      <c r="I14" s="83">
        <f>IFERROR(LARGE($D$127:$AQ$134,I$29),0)</f>
        <v>0</v>
      </c>
      <c r="J14" s="83">
        <f>IFERROR(LARGE($D$127:$AQ$134,J$29),0)</f>
        <v>0</v>
      </c>
      <c r="K14" s="84">
        <f>IFERROR(LARGE($D$127:$AQ$134,K$29),0)</f>
        <v>0</v>
      </c>
      <c r="L14" s="272">
        <f>IFERROR(LARGE($D$127:$AQ$134,L$29),0)</f>
        <v>0</v>
      </c>
      <c r="M14" s="273">
        <f>IFERROR(LARGE($D$127:$AQ$134,M$29),0)</f>
        <v>0</v>
      </c>
      <c r="N14" s="244">
        <f>IFERROR(LARGE($D$127:$AQ$134,N$29),0)</f>
        <v>0</v>
      </c>
      <c r="O14" s="85">
        <f>IFERROR(LARGE($D$127:$AQ$134,O$29),0)</f>
        <v>0</v>
      </c>
      <c r="P14" s="85">
        <f>IFERROR(LARGE($D$127:$AQ$134,P$29),0)</f>
        <v>0</v>
      </c>
      <c r="Q14" s="85">
        <f>IFERROR(LARGE($D$127:$AQ$134,Q$29),0)</f>
        <v>0</v>
      </c>
      <c r="R14" s="85">
        <f>IFERROR(LARGE($D$127:$AQ$134,R$29),0)</f>
        <v>0</v>
      </c>
      <c r="S14" s="85">
        <f>IFERROR(LARGE($D$127:$AQ$134,S$29),0)</f>
        <v>0</v>
      </c>
      <c r="T14" s="85">
        <f>IFERROR(LARGE($D$127:$AQ$134,T$29),0)</f>
        <v>0</v>
      </c>
      <c r="U14" s="85">
        <f>IFERROR(LARGE($D$127:$AQ$134,U$29),0)</f>
        <v>0</v>
      </c>
      <c r="V14" s="85">
        <f>IFERROR(LARGE($D$127:$AQ$134,V$29),0)</f>
        <v>0</v>
      </c>
      <c r="W14" s="85">
        <f>IFERROR(LARGE($D$127:$AQ$134,W$29),0)</f>
        <v>0</v>
      </c>
      <c r="X14" s="85">
        <f>IFERROR(LARGE($D$127:$AQ$134,X$29),0)</f>
        <v>0</v>
      </c>
      <c r="Y14" s="85">
        <f>IFERROR(LARGE($D$127:$AQ$134,Y$29),0)</f>
        <v>0</v>
      </c>
      <c r="Z14" s="85">
        <f>IFERROR(LARGE($D$127:$AQ$134,Z$29),0)</f>
        <v>0</v>
      </c>
      <c r="AA14" s="85">
        <f>IFERROR(LARGE($D$127:$AQ$134,AA$29),0)</f>
        <v>0</v>
      </c>
      <c r="AB14" s="85">
        <f>IFERROR(LARGE($D$127:$AQ$134,AB$29),0)</f>
        <v>0</v>
      </c>
      <c r="AC14" s="85">
        <f>IFERROR(LARGE($D$127:$AQ$134,AC$29),0)</f>
        <v>0</v>
      </c>
      <c r="AD14" s="85">
        <f>IFERROR(LARGE($D$127:$AQ$134,AD$29),0)</f>
        <v>0</v>
      </c>
      <c r="AE14" s="85">
        <f>IFERROR(LARGE($D$127:$AQ$134,AE$29),0)</f>
        <v>0</v>
      </c>
      <c r="AF14" s="85">
        <f>IFERROR(LARGE($D$127:$AQ$134,AF$29),0)</f>
        <v>0</v>
      </c>
      <c r="AG14" s="85">
        <f>IFERROR(LARGE($D$127:$AQ$134,AG$29),0)</f>
        <v>0</v>
      </c>
      <c r="AH14" s="85">
        <f>IFERROR(LARGE($D$127:$AQ$134,AH$29),0)</f>
        <v>0</v>
      </c>
      <c r="AI14" s="85">
        <f>IFERROR(LARGE($D$127:$AQ$134,AI$29),0)</f>
        <v>0</v>
      </c>
      <c r="AJ14" s="85">
        <f>IFERROR(LARGE($D$127:$AQ$134,AJ$29),0)</f>
        <v>0</v>
      </c>
      <c r="AK14" s="85">
        <f>IFERROR(LARGE($D$127:$AQ$134,AK$29),0)</f>
        <v>0</v>
      </c>
      <c r="AL14" s="85">
        <f>IFERROR(LARGE($D$127:$AQ$134,AL$29),0)</f>
        <v>0</v>
      </c>
      <c r="AM14" s="85">
        <f>IFERROR(LARGE($D$127:$AQ$134,AM$29),0)</f>
        <v>0</v>
      </c>
      <c r="AN14" s="85">
        <f>IFERROR(LARGE($D$127:$AQ$134,AN$29),0)</f>
        <v>0</v>
      </c>
      <c r="AO14" s="85">
        <f>IFERROR(LARGE($D$127:$AQ$134,AO$29),0)</f>
        <v>0</v>
      </c>
      <c r="AP14" s="85">
        <f>IFERROR(LARGE($D$127:$AQ$134,AP$29),0)</f>
        <v>0</v>
      </c>
      <c r="AQ14" s="86">
        <f>IFERROR(LARGE($D$127:$AQ$134,AQ$29),0)</f>
        <v>0</v>
      </c>
      <c r="AR14" s="88">
        <f>IF((D14-INT(D14))&gt;=0.001,1,0)+IF((E14-INT(E14))&gt;=0.001,1,0)+IF((F14-INT(F14))&gt;=0.001,1,0)+IF((G14-INT(G14))&gt;=0.001,1,0)+IF((H14-INT(H14))&gt;=0.001,1,0)+IF((I14-INT(I14))&gt;=0.001,1,0)+IF((J14-INT(J14))&gt;=0.001,1,0)+IF((K14-INT(K14))&gt;=0.001,1,0)+IF((L14-INT(L14))&gt;=0.001,1,0)+IF((M14-INT(M14))&gt;=0.001,1,0)+IF((N14-INT(N14))&gt;=0.001,1,0)+IF((O14-INT(O14))&gt;=0.001,1,0)+IF((P14-INT(P14))&gt;=0.001,1,0)+IF((Q14-INT(Q14))&gt;=0.001,1,0)+IF((R14-INT(R14))&gt;=0.001,1,0)+IF((S14-INT(S14))&gt;=0.001,1,0)+IF((T14-INT(T14))&gt;=0.001,1,0)+IF((U14-INT(U14))&gt;=0.001,1,0)+IF((V14-INT(V14))&gt;=0.001,1,0)+IF((W14-INT(W14))&gt;=0.001,1,0)+IF((X14-INT(X14))&gt;=0.001,1,0)+IF((Y14-INT(Y14))&gt;=0.001,1,0)+IF((Z14-INT(Z14))&gt;=0.001,1,0)+IF((AA14-INT(AA14))&gt;=0.001,1,0)+IF((AB14-INT(AB14))&gt;=0.001,1,0)+IF((AC14-INT(AC14))&gt;=0.001,1,0)+IF((AD14-INT(AD14))&gt;=0.001,1,0)+IF((AE14-INT(AE14))&gt;=0.001,1,0)+IF((AF14-INT(AF14))&gt;=0.001,1,0)+IF((AG14-INT(AG14))&gt;=0.001,1,0)+IF((AH14-INT(AH14))&gt;=0.001,1,0)+IF((AI14-INT(AI14))&gt;=0.001,1,0)+IF((AJ14-INT(AJ14))&gt;=0.001,1,0)+IF((AK14-INT(AK14))&gt;=0.001,1,0)+IF((AL14-INT(AL14))&gt;=0.001,1,0)+IF((AM14-INT(AM14))&gt;=0.001,1,0)+IF((AN14-INT(AN14))&gt;=0.001,1,0)+IF((AO14-INT(AO14))&gt;=0.001,1,0)+IF((AP14-INT(AP14))&gt;=0.001,1,0)+IF((AQ14-INT(AQ14))&gt;=0.001,1,0)</f>
        <v>4</v>
      </c>
      <c r="AS14" s="87">
        <f>COUNTIF(D14:AQ14,"&gt;=0")-COUNTIF(D14:AQ14,"=0")-AR14</f>
        <v>1</v>
      </c>
      <c r="AT14" s="99">
        <f>COUNTIF(D14:AQ14,"&gt;0")</f>
        <v>5</v>
      </c>
      <c r="AU14" s="336">
        <f>COUNTIF(D14:AQ14,"&gt;=10")</f>
        <v>1</v>
      </c>
      <c r="AV14" s="334">
        <f>COUNTIF(D14:AQ14,"&gt;=8")</f>
        <v>2</v>
      </c>
      <c r="AW14" s="171"/>
    </row>
    <row r="15" spans="1:49" x14ac:dyDescent="0.2">
      <c r="A15" s="274">
        <f>RANK(C15,C$9:C$23,0)</f>
        <v>7</v>
      </c>
      <c r="B15" s="327" t="s">
        <v>80</v>
      </c>
      <c r="C15" s="68">
        <f>SUM(D15:K15)</f>
        <v>15.007999999999999</v>
      </c>
      <c r="D15" s="82">
        <f>IFERROR(LARGE($D$79:$AQ$86,D$29),0)</f>
        <v>6.0019999999999998</v>
      </c>
      <c r="E15" s="83">
        <f>IFERROR(LARGE($D$79:$AQ$86,E$29),0)</f>
        <v>5.0039999999999996</v>
      </c>
      <c r="F15" s="83">
        <f>IFERROR(LARGE($D$79:$AQ$86,F$29),0)</f>
        <v>4.0019999999999998</v>
      </c>
      <c r="G15" s="83">
        <f>IFERROR(LARGE($D$79:$AQ$86,G$29),0)</f>
        <v>0</v>
      </c>
      <c r="H15" s="83">
        <f>IFERROR(LARGE($D$79:$AQ$86,H$29),0)</f>
        <v>0</v>
      </c>
      <c r="I15" s="83">
        <f>IFERROR(LARGE($D$79:$AQ$86,I$29),0)</f>
        <v>0</v>
      </c>
      <c r="J15" s="83">
        <f>IFERROR(LARGE($D$79:$AQ$86,J$29),0)</f>
        <v>0</v>
      </c>
      <c r="K15" s="84">
        <f>IFERROR(LARGE($D$79:$AQ$86,K$29),0)</f>
        <v>0</v>
      </c>
      <c r="L15" s="272">
        <f>IFERROR(LARGE($D$79:$AQ$86,L$29),0)</f>
        <v>0</v>
      </c>
      <c r="M15" s="273">
        <f>IFERROR(LARGE($D$79:$AQ$86,M$29),0)</f>
        <v>0</v>
      </c>
      <c r="N15" s="244">
        <f>IFERROR(LARGE($D$79:$AQ$86,N$29),0)</f>
        <v>0</v>
      </c>
      <c r="O15" s="85">
        <f>IFERROR(LARGE($D$79:$AQ$86,O$29),0)</f>
        <v>0</v>
      </c>
      <c r="P15" s="85">
        <f>IFERROR(LARGE($D$79:$AQ$86,P$29),0)</f>
        <v>0</v>
      </c>
      <c r="Q15" s="85">
        <f>IFERROR(LARGE($D$79:$AQ$86,Q$29),0)</f>
        <v>0</v>
      </c>
      <c r="R15" s="85">
        <f>IFERROR(LARGE($D$79:$AQ$86,R$29),0)</f>
        <v>0</v>
      </c>
      <c r="S15" s="85">
        <f>IFERROR(LARGE($D$79:$AQ$86,S$29),0)</f>
        <v>0</v>
      </c>
      <c r="T15" s="85">
        <f>IFERROR(LARGE($D$79:$AQ$86,T$29),0)</f>
        <v>0</v>
      </c>
      <c r="U15" s="85">
        <f>IFERROR(LARGE($D$79:$AQ$86,U$29),0)</f>
        <v>0</v>
      </c>
      <c r="V15" s="85">
        <f>IFERROR(LARGE($D$79:$AQ$86,V$29),0)</f>
        <v>0</v>
      </c>
      <c r="W15" s="85">
        <f>IFERROR(LARGE($D$79:$AQ$86,W$29),0)</f>
        <v>0</v>
      </c>
      <c r="X15" s="85">
        <f>IFERROR(LARGE($D$79:$AQ$86,X$29),0)</f>
        <v>0</v>
      </c>
      <c r="Y15" s="85">
        <f>IFERROR(LARGE($D$79:$AQ$86,Y$29),0)</f>
        <v>0</v>
      </c>
      <c r="Z15" s="85">
        <f>IFERROR(LARGE($D$79:$AQ$86,Z$29),0)</f>
        <v>0</v>
      </c>
      <c r="AA15" s="85">
        <f>IFERROR(LARGE($D$79:$AQ$86,AA$29),0)</f>
        <v>0</v>
      </c>
      <c r="AB15" s="85">
        <f>IFERROR(LARGE($D$79:$AQ$86,AB$29),0)</f>
        <v>0</v>
      </c>
      <c r="AC15" s="85">
        <f>IFERROR(LARGE($D$79:$AQ$86,AC$29),0)</f>
        <v>0</v>
      </c>
      <c r="AD15" s="85">
        <f>IFERROR(LARGE($D$79:$AQ$86,AD$29),0)</f>
        <v>0</v>
      </c>
      <c r="AE15" s="85">
        <f>IFERROR(LARGE($D$79:$AQ$86,AE$29),0)</f>
        <v>0</v>
      </c>
      <c r="AF15" s="85">
        <f>IFERROR(LARGE($D$79:$AQ$86,AF$29),0)</f>
        <v>0</v>
      </c>
      <c r="AG15" s="85">
        <f>IFERROR(LARGE($D$79:$AQ$86,AG$29),0)</f>
        <v>0</v>
      </c>
      <c r="AH15" s="85">
        <f>IFERROR(LARGE($D$79:$AQ$86,AH$29),0)</f>
        <v>0</v>
      </c>
      <c r="AI15" s="85">
        <f>IFERROR(LARGE($D$79:$AQ$86,AI$29),0)</f>
        <v>0</v>
      </c>
      <c r="AJ15" s="85">
        <f>IFERROR(LARGE($D$79:$AQ$86,AJ$29),0)</f>
        <v>0</v>
      </c>
      <c r="AK15" s="85">
        <f>IFERROR(LARGE($D$79:$AQ$86,AK$29),0)</f>
        <v>0</v>
      </c>
      <c r="AL15" s="85">
        <f>IFERROR(LARGE($D$79:$AQ$86,AL$29),0)</f>
        <v>0</v>
      </c>
      <c r="AM15" s="85">
        <f>IFERROR(LARGE($D$79:$AQ$86,AM$29),0)</f>
        <v>0</v>
      </c>
      <c r="AN15" s="85">
        <f>IFERROR(LARGE($D$79:$AQ$86,AN$29),0)</f>
        <v>0</v>
      </c>
      <c r="AO15" s="85">
        <f>IFERROR(LARGE($D$79:$AQ$86,AO$29),0)</f>
        <v>0</v>
      </c>
      <c r="AP15" s="85">
        <f>IFERROR(LARGE($D$79:$AQ$86,AP$29),0)</f>
        <v>0</v>
      </c>
      <c r="AQ15" s="86">
        <f>IFERROR(LARGE($D$79:$AQ$86,AQ$29),0)</f>
        <v>0</v>
      </c>
      <c r="AR15" s="88">
        <f>IF((D15-INT(D15))&gt;=0.001,1,0)+IF((E15-INT(E15))&gt;=0.001,1,0)+IF((F15-INT(F15))&gt;=0.001,1,0)+IF((G15-INT(G15))&gt;=0.001,1,0)+IF((H15-INT(H15))&gt;=0.001,1,0)+IF((I15-INT(I15))&gt;=0.001,1,0)+IF((J15-INT(J15))&gt;=0.001,1,0)+IF((K15-INT(K15))&gt;=0.001,1,0)+IF((L15-INT(L15))&gt;=0.001,1,0)+IF((M15-INT(M15))&gt;=0.001,1,0)+IF((N15-INT(N15))&gt;=0.001,1,0)+IF((O15-INT(O15))&gt;=0.001,1,0)+IF((P15-INT(P15))&gt;=0.001,1,0)+IF((Q15-INT(Q15))&gt;=0.001,1,0)+IF((R15-INT(R15))&gt;=0.001,1,0)+IF((S15-INT(S15))&gt;=0.001,1,0)+IF((T15-INT(T15))&gt;=0.001,1,0)+IF((U15-INT(U15))&gt;=0.001,1,0)+IF((V15-INT(V15))&gt;=0.001,1,0)+IF((W15-INT(W15))&gt;=0.001,1,0)+IF((X15-INT(X15))&gt;=0.001,1,0)+IF((Y15-INT(Y15))&gt;=0.001,1,0)+IF((Z15-INT(Z15))&gt;=0.001,1,0)+IF((AA15-INT(AA15))&gt;=0.001,1,0)+IF((AB15-INT(AB15))&gt;=0.001,1,0)+IF((AC15-INT(AC15))&gt;=0.001,1,0)+IF((AD15-INT(AD15))&gt;=0.001,1,0)+IF((AE15-INT(AE15))&gt;=0.001,1,0)+IF((AF15-INT(AF15))&gt;=0.001,1,0)+IF((AG15-INT(AG15))&gt;=0.001,1,0)+IF((AH15-INT(AH15))&gt;=0.001,1,0)+IF((AI15-INT(AI15))&gt;=0.001,1,0)+IF((AJ15-INT(AJ15))&gt;=0.001,1,0)+IF((AK15-INT(AK15))&gt;=0.001,1,0)+IF((AL15-INT(AL15))&gt;=0.001,1,0)+IF((AM15-INT(AM15))&gt;=0.001,1,0)+IF((AN15-INT(AN15))&gt;=0.001,1,0)+IF((AO15-INT(AO15))&gt;=0.001,1,0)+IF((AP15-INT(AP15))&gt;=0.001,1,0)+IF((AQ15-INT(AQ15))&gt;=0.001,1,0)</f>
        <v>3</v>
      </c>
      <c r="AS15" s="87">
        <f>COUNTIF(D15:AQ15,"&gt;=0")-COUNTIF(D15:AQ15,"=0")-AR15</f>
        <v>0</v>
      </c>
      <c r="AT15" s="99">
        <f>COUNTIF(D15:AQ15,"&gt;0")</f>
        <v>3</v>
      </c>
      <c r="AU15" s="336">
        <f>COUNTIF(D15:AQ15,"&gt;=10")</f>
        <v>0</v>
      </c>
      <c r="AV15" s="334">
        <f>COUNTIF(D15:AQ15,"&gt;=8")</f>
        <v>0</v>
      </c>
      <c r="AW15" s="171"/>
    </row>
    <row r="16" spans="1:49" ht="12.75" hidden="1" customHeight="1" x14ac:dyDescent="0.2">
      <c r="A16" s="274">
        <f>RANK(C16,C$9:C$23,0)</f>
        <v>8</v>
      </c>
      <c r="B16" s="327" t="s">
        <v>94</v>
      </c>
      <c r="C16" s="68">
        <f>SUM(D16:K16)</f>
        <v>0</v>
      </c>
      <c r="D16" s="82">
        <f>IFERROR(LARGE($D$31:$AQ$38,D$29),0)</f>
        <v>0</v>
      </c>
      <c r="E16" s="83">
        <f>IFERROR(LARGE($D$31:$AQ$38,E$29),0)</f>
        <v>0</v>
      </c>
      <c r="F16" s="83">
        <f>IFERROR(LARGE($D$31:$AQ$38,F$29),0)</f>
        <v>0</v>
      </c>
      <c r="G16" s="83">
        <f>IFERROR(LARGE($D$31:$AQ$38,G$29),0)</f>
        <v>0</v>
      </c>
      <c r="H16" s="83">
        <f>IFERROR(LARGE($D$31:$AQ$38,H$29),0)</f>
        <v>0</v>
      </c>
      <c r="I16" s="83">
        <f>IFERROR(LARGE($D$31:$AQ$38,I$29),0)</f>
        <v>0</v>
      </c>
      <c r="J16" s="83">
        <f>IFERROR(LARGE($D$31:$AQ$38,J$29),0)</f>
        <v>0</v>
      </c>
      <c r="K16" s="84">
        <f>IFERROR(LARGE($D$31:$AQ$38,K$29),0)</f>
        <v>0</v>
      </c>
      <c r="L16" s="272">
        <f>IFERROR(LARGE($D$31:$AQ$38,L$29),0)</f>
        <v>0</v>
      </c>
      <c r="M16" s="273">
        <f>IFERROR(LARGE($D$31:$AQ$38,M$29),0)</f>
        <v>0</v>
      </c>
      <c r="N16" s="244">
        <f>IFERROR(LARGE($D$31:$AQ$38,N$29),0)</f>
        <v>0</v>
      </c>
      <c r="O16" s="85">
        <f>IFERROR(LARGE($D$31:$AQ$38,O$29),0)</f>
        <v>0</v>
      </c>
      <c r="P16" s="85">
        <f>IFERROR(LARGE($D$31:$AQ$38,P$29),0)</f>
        <v>0</v>
      </c>
      <c r="Q16" s="85">
        <f>IFERROR(LARGE($D$31:$AQ$38,Q$29),0)</f>
        <v>0</v>
      </c>
      <c r="R16" s="85">
        <f>IFERROR(LARGE($D$31:$AQ$38,R$29),0)</f>
        <v>0</v>
      </c>
      <c r="S16" s="85">
        <f>IFERROR(LARGE($D$31:$AQ$38,S$29),0)</f>
        <v>0</v>
      </c>
      <c r="T16" s="85">
        <f>IFERROR(LARGE($D$31:$AQ$38,T$29),0)</f>
        <v>0</v>
      </c>
      <c r="U16" s="85">
        <f>IFERROR(LARGE($D$31:$AQ$38,U$29),0)</f>
        <v>0</v>
      </c>
      <c r="V16" s="85">
        <f>IFERROR(LARGE($D$31:$AQ$38,V$29),0)</f>
        <v>0</v>
      </c>
      <c r="W16" s="85">
        <f>IFERROR(LARGE($D$31:$AQ$38,W$29),0)</f>
        <v>0</v>
      </c>
      <c r="X16" s="85">
        <f>IFERROR(LARGE($D$31:$AQ$38,X$29),0)</f>
        <v>0</v>
      </c>
      <c r="Y16" s="85">
        <f>IFERROR(LARGE($D$31:$AQ$38,Y$29),0)</f>
        <v>0</v>
      </c>
      <c r="Z16" s="85">
        <f>IFERROR(LARGE($D$31:$AQ$38,Z$29),0)</f>
        <v>0</v>
      </c>
      <c r="AA16" s="85">
        <f>IFERROR(LARGE($D$31:$AQ$38,AA$29),0)</f>
        <v>0</v>
      </c>
      <c r="AB16" s="85">
        <f>IFERROR(LARGE($D$31:$AQ$38,AB$29),0)</f>
        <v>0</v>
      </c>
      <c r="AC16" s="85">
        <f>IFERROR(LARGE($D$31:$AQ$38,AC$29),0)</f>
        <v>0</v>
      </c>
      <c r="AD16" s="85">
        <f>IFERROR(LARGE($D$31:$AQ$38,AD$29),0)</f>
        <v>0</v>
      </c>
      <c r="AE16" s="85">
        <f>IFERROR(LARGE($D$31:$AQ$38,AE$29),0)</f>
        <v>0</v>
      </c>
      <c r="AF16" s="85">
        <f>IFERROR(LARGE($D$31:$AQ$38,AF$29),0)</f>
        <v>0</v>
      </c>
      <c r="AG16" s="85">
        <f>IFERROR(LARGE($D$31:$AQ$38,AG$29),0)</f>
        <v>0</v>
      </c>
      <c r="AH16" s="85">
        <f>IFERROR(LARGE($D$31:$AQ$38,AH$29),0)</f>
        <v>0</v>
      </c>
      <c r="AI16" s="85">
        <f>IFERROR(LARGE($D$31:$AQ$38,AI$29),0)</f>
        <v>0</v>
      </c>
      <c r="AJ16" s="85">
        <f>IFERROR(LARGE($D$31:$AQ$38,AJ$29),0)</f>
        <v>0</v>
      </c>
      <c r="AK16" s="85">
        <f>IFERROR(LARGE($D$31:$AQ$38,AK$29),0)</f>
        <v>0</v>
      </c>
      <c r="AL16" s="85">
        <f>IFERROR(LARGE($D$31:$AQ$38,AL$29),0)</f>
        <v>0</v>
      </c>
      <c r="AM16" s="85">
        <f>IFERROR(LARGE($D$31:$AQ$38,AM$29),0)</f>
        <v>0</v>
      </c>
      <c r="AN16" s="85">
        <f>IFERROR(LARGE($D$31:$AQ$38,AN$29),0)</f>
        <v>0</v>
      </c>
      <c r="AO16" s="85">
        <f>IFERROR(LARGE($D$31:$AQ$38,AO$29),0)</f>
        <v>0</v>
      </c>
      <c r="AP16" s="85">
        <f>IFERROR(LARGE($D$31:$AQ$38,AP$29),0)</f>
        <v>0</v>
      </c>
      <c r="AQ16" s="86">
        <f>IFERROR(LARGE($D$31:$AQ$38,AQ$29),0)</f>
        <v>0</v>
      </c>
      <c r="AR16" s="88">
        <f>IF((D16-INT(D16))&gt;=0.001,1,0)+IF((E16-INT(E16))&gt;=0.001,1,0)+IF((F16-INT(F16))&gt;=0.001,1,0)+IF((G16-INT(G16))&gt;=0.001,1,0)+IF((H16-INT(H16))&gt;=0.001,1,0)+IF((I16-INT(I16))&gt;=0.001,1,0)+IF((J16-INT(J16))&gt;=0.001,1,0)+IF((K16-INT(K16))&gt;=0.001,1,0)+IF((L16-INT(L16))&gt;=0.001,1,0)+IF((M16-INT(M16))&gt;=0.001,1,0)+IF((N16-INT(N16))&gt;=0.001,1,0)+IF((O16-INT(O16))&gt;=0.001,1,0)+IF((P16-INT(P16))&gt;=0.001,1,0)+IF((Q16-INT(Q16))&gt;=0.001,1,0)+IF((R16-INT(R16))&gt;=0.001,1,0)+IF((S16-INT(S16))&gt;=0.001,1,0)+IF((T16-INT(T16))&gt;=0.001,1,0)+IF((U16-INT(U16))&gt;=0.001,1,0)+IF((V16-INT(V16))&gt;=0.001,1,0)+IF((W16-INT(W16))&gt;=0.001,1,0)+IF((X16-INT(X16))&gt;=0.001,1,0)+IF((Y16-INT(Y16))&gt;=0.001,1,0)+IF((Z16-INT(Z16))&gt;=0.001,1,0)+IF((AA16-INT(AA16))&gt;=0.001,1,0)+IF((AB16-INT(AB16))&gt;=0.001,1,0)+IF((AC16-INT(AC16))&gt;=0.001,1,0)+IF((AD16-INT(AD16))&gt;=0.001,1,0)+IF((AE16-INT(AE16))&gt;=0.001,1,0)+IF((AF16-INT(AF16))&gt;=0.001,1,0)+IF((AG16-INT(AG16))&gt;=0.001,1,0)+IF((AH16-INT(AH16))&gt;=0.001,1,0)+IF((AI16-INT(AI16))&gt;=0.001,1,0)+IF((AJ16-INT(AJ16))&gt;=0.001,1,0)+IF((AK16-INT(AK16))&gt;=0.001,1,0)+IF((AL16-INT(AL16))&gt;=0.001,1,0)+IF((AM16-INT(AM16))&gt;=0.001,1,0)+IF((AN16-INT(AN16))&gt;=0.001,1,0)+IF((AO16-INT(AO16))&gt;=0.001,1,0)+IF((AP16-INT(AP16))&gt;=0.001,1,0)+IF((AQ16-INT(AQ16))&gt;=0.001,1,0)</f>
        <v>0</v>
      </c>
      <c r="AS16" s="87">
        <f>COUNTIF(D16:AQ16,"&gt;=0")-COUNTIF(D16:AQ16,"=0")-AR16</f>
        <v>0</v>
      </c>
      <c r="AT16" s="99">
        <f>COUNTIF(D16:AQ16,"&gt;0")</f>
        <v>0</v>
      </c>
      <c r="AU16" s="37">
        <f>COUNTIF(D16:AQ16,"&gt;=10")</f>
        <v>0</v>
      </c>
      <c r="AV16" s="334">
        <f>COUNTIF(D16:AQ16,"&gt;=8")</f>
        <v>0</v>
      </c>
      <c r="AW16" s="171"/>
    </row>
    <row r="17" spans="1:49" ht="12.75" hidden="1" customHeight="1" x14ac:dyDescent="0.2">
      <c r="A17" s="274">
        <f>RANK(C17,C$9:C$23,0)</f>
        <v>8</v>
      </c>
      <c r="B17" s="50" t="s">
        <v>95</v>
      </c>
      <c r="C17" s="68">
        <f>SUM(D17:K17)</f>
        <v>0</v>
      </c>
      <c r="D17" s="82">
        <f>IFERROR(LARGE($D$39:$AQ$46,D$29),0)</f>
        <v>0</v>
      </c>
      <c r="E17" s="83">
        <f>IFERROR(LARGE($D$39:$AQ$46,E$29),0)</f>
        <v>0</v>
      </c>
      <c r="F17" s="83">
        <f>IFERROR(LARGE($D$39:$AQ$46,F$29),0)</f>
        <v>0</v>
      </c>
      <c r="G17" s="83">
        <f>IFERROR(LARGE($D$39:$AQ$46,G$29),0)</f>
        <v>0</v>
      </c>
      <c r="H17" s="83">
        <f>IFERROR(LARGE($D$39:$AQ$46,H$29),0)</f>
        <v>0</v>
      </c>
      <c r="I17" s="83">
        <f>IFERROR(LARGE($D$39:$AQ$46,I$29),0)</f>
        <v>0</v>
      </c>
      <c r="J17" s="83">
        <f>IFERROR(LARGE($D$39:$AQ$46,J$29),0)</f>
        <v>0</v>
      </c>
      <c r="K17" s="84">
        <f>IFERROR(LARGE($D$39:$AQ$46,K$29),0)</f>
        <v>0</v>
      </c>
      <c r="L17" s="272">
        <f>IFERROR(LARGE($D$39:$AQ$46,L$29),0)</f>
        <v>0</v>
      </c>
      <c r="M17" s="273">
        <f>IFERROR(LARGE($D$39:$AQ$46,M$29),0)</f>
        <v>0</v>
      </c>
      <c r="N17" s="244">
        <f>IFERROR(LARGE($D$39:$AQ$46,N$29),0)</f>
        <v>0</v>
      </c>
      <c r="O17" s="85">
        <f>IFERROR(LARGE($D$39:$AQ$46,O$29),0)</f>
        <v>0</v>
      </c>
      <c r="P17" s="85">
        <f>IFERROR(LARGE($D$39:$AQ$46,P$29),0)</f>
        <v>0</v>
      </c>
      <c r="Q17" s="85">
        <f>IFERROR(LARGE($D$39:$AQ$46,Q$29),0)</f>
        <v>0</v>
      </c>
      <c r="R17" s="85">
        <f>IFERROR(LARGE($D$39:$AQ$46,R$29),0)</f>
        <v>0</v>
      </c>
      <c r="S17" s="85">
        <f>IFERROR(LARGE($D$39:$AQ$46,S$29),0)</f>
        <v>0</v>
      </c>
      <c r="T17" s="85">
        <f>IFERROR(LARGE($D$39:$AQ$46,T$29),0)</f>
        <v>0</v>
      </c>
      <c r="U17" s="85">
        <f>IFERROR(LARGE($D$39:$AQ$46,U$29),0)</f>
        <v>0</v>
      </c>
      <c r="V17" s="85">
        <f>IFERROR(LARGE($D$39:$AQ$46,V$29),0)</f>
        <v>0</v>
      </c>
      <c r="W17" s="85">
        <f>IFERROR(LARGE($D$39:$AQ$46,W$29),0)</f>
        <v>0</v>
      </c>
      <c r="X17" s="85">
        <f>IFERROR(LARGE($D$39:$AQ$46,X$29),0)</f>
        <v>0</v>
      </c>
      <c r="Y17" s="85">
        <f>IFERROR(LARGE($D$39:$AQ$46,Y$29),0)</f>
        <v>0</v>
      </c>
      <c r="Z17" s="85">
        <f>IFERROR(LARGE($D$39:$AQ$46,Z$29),0)</f>
        <v>0</v>
      </c>
      <c r="AA17" s="85">
        <f>IFERROR(LARGE($D$39:$AQ$46,AA$29),0)</f>
        <v>0</v>
      </c>
      <c r="AB17" s="85">
        <f>IFERROR(LARGE($D$39:$AQ$46,AB$29),0)</f>
        <v>0</v>
      </c>
      <c r="AC17" s="85">
        <f>IFERROR(LARGE($D$39:$AQ$46,AC$29),0)</f>
        <v>0</v>
      </c>
      <c r="AD17" s="85">
        <f>IFERROR(LARGE($D$39:$AQ$46,AD$29),0)</f>
        <v>0</v>
      </c>
      <c r="AE17" s="85">
        <f>IFERROR(LARGE($D$39:$AQ$46,AE$29),0)</f>
        <v>0</v>
      </c>
      <c r="AF17" s="85">
        <f>IFERROR(LARGE($D$39:$AQ$46,AF$29),0)</f>
        <v>0</v>
      </c>
      <c r="AG17" s="85">
        <f>IFERROR(LARGE($D$39:$AQ$46,AG$29),0)</f>
        <v>0</v>
      </c>
      <c r="AH17" s="85">
        <f>IFERROR(LARGE($D$39:$AQ$46,AH$29),0)</f>
        <v>0</v>
      </c>
      <c r="AI17" s="85">
        <f>IFERROR(LARGE($D$39:$AQ$46,AI$29),0)</f>
        <v>0</v>
      </c>
      <c r="AJ17" s="85">
        <f>IFERROR(LARGE($D$39:$AQ$46,AJ$29),0)</f>
        <v>0</v>
      </c>
      <c r="AK17" s="85">
        <f>IFERROR(LARGE($D$39:$AQ$46,AK$29),0)</f>
        <v>0</v>
      </c>
      <c r="AL17" s="85">
        <f>IFERROR(LARGE($D$39:$AQ$46,AL$29),0)</f>
        <v>0</v>
      </c>
      <c r="AM17" s="85">
        <f>IFERROR(LARGE($D$39:$AQ$46,AM$29),0)</f>
        <v>0</v>
      </c>
      <c r="AN17" s="85">
        <f>IFERROR(LARGE($D$39:$AQ$46,AN$29),0)</f>
        <v>0</v>
      </c>
      <c r="AO17" s="85">
        <f>IFERROR(LARGE($D$39:$AQ$46,AO$29),0)</f>
        <v>0</v>
      </c>
      <c r="AP17" s="85">
        <f>IFERROR(LARGE($D$39:$AQ$46,AP$29),0)</f>
        <v>0</v>
      </c>
      <c r="AQ17" s="86">
        <f>IFERROR(LARGE($D$39:$AQ$46,AQ$29),0)</f>
        <v>0</v>
      </c>
      <c r="AR17" s="88">
        <f>IF((D17-INT(D17))&gt;=0.001,1,0)+IF((E17-INT(E17))&gt;=0.001,1,0)+IF((F17-INT(F17))&gt;=0.001,1,0)+IF((G17-INT(G17))&gt;=0.001,1,0)+IF((H17-INT(H17))&gt;=0.001,1,0)+IF((I17-INT(I17))&gt;=0.001,1,0)+IF((J17-INT(J17))&gt;=0.001,1,0)+IF((K17-INT(K17))&gt;=0.001,1,0)+IF((L17-INT(L17))&gt;=0.001,1,0)+IF((M17-INT(M17))&gt;=0.001,1,0)+IF((N17-INT(N17))&gt;=0.001,1,0)+IF((O17-INT(O17))&gt;=0.001,1,0)+IF((P17-INT(P17))&gt;=0.001,1,0)+IF((Q17-INT(Q17))&gt;=0.001,1,0)+IF((R17-INT(R17))&gt;=0.001,1,0)+IF((S17-INT(S17))&gt;=0.001,1,0)+IF((T17-INT(T17))&gt;=0.001,1,0)+IF((U17-INT(U17))&gt;=0.001,1,0)+IF((V17-INT(V17))&gt;=0.001,1,0)+IF((W17-INT(W17))&gt;=0.001,1,0)+IF((X17-INT(X17))&gt;=0.001,1,0)+IF((Y17-INT(Y17))&gt;=0.001,1,0)+IF((Z17-INT(Z17))&gt;=0.001,1,0)+IF((AA17-INT(AA17))&gt;=0.001,1,0)+IF((AB17-INT(AB17))&gt;=0.001,1,0)+IF((AC17-INT(AC17))&gt;=0.001,1,0)+IF((AD17-INT(AD17))&gt;=0.001,1,0)+IF((AE17-INT(AE17))&gt;=0.001,1,0)+IF((AF17-INT(AF17))&gt;=0.001,1,0)+IF((AG17-INT(AG17))&gt;=0.001,1,0)+IF((AH17-INT(AH17))&gt;=0.001,1,0)+IF((AI17-INT(AI17))&gt;=0.001,1,0)+IF((AJ17-INT(AJ17))&gt;=0.001,1,0)+IF((AK17-INT(AK17))&gt;=0.001,1,0)+IF((AL17-INT(AL17))&gt;=0.001,1,0)+IF((AM17-INT(AM17))&gt;=0.001,1,0)+IF((AN17-INT(AN17))&gt;=0.001,1,0)+IF((AO17-INT(AO17))&gt;=0.001,1,0)+IF((AP17-INT(AP17))&gt;=0.001,1,0)+IF((AQ17-INT(AQ17))&gt;=0.001,1,0)</f>
        <v>0</v>
      </c>
      <c r="AS17" s="87">
        <f>COUNTIF(D17:AQ17,"&gt;=0")-COUNTIF(D17:AQ17,"=0")-AR17</f>
        <v>0</v>
      </c>
      <c r="AT17" s="99">
        <f>COUNTIF(D17:AQ17,"&gt;0")</f>
        <v>0</v>
      </c>
      <c r="AU17" s="37">
        <f>COUNTIF(D17:AQ17,"&gt;=10")</f>
        <v>0</v>
      </c>
      <c r="AV17" s="334">
        <f>COUNTIF(D17:AQ17,"&gt;=8")</f>
        <v>0</v>
      </c>
      <c r="AW17" s="171"/>
    </row>
    <row r="18" spans="1:49" ht="12.75" hidden="1" customHeight="1" x14ac:dyDescent="0.2">
      <c r="A18" s="274">
        <f>RANK(C18,C$9:C$23,0)</f>
        <v>8</v>
      </c>
      <c r="B18" s="50" t="s">
        <v>97</v>
      </c>
      <c r="C18" s="68">
        <f>SUM(D18:K18)</f>
        <v>0</v>
      </c>
      <c r="D18" s="82">
        <f>IFERROR(LARGE($D$63:$AQ$70,D$29),0)</f>
        <v>0</v>
      </c>
      <c r="E18" s="83">
        <f>IFERROR(LARGE($D$63:$AQ$70,E$29),0)</f>
        <v>0</v>
      </c>
      <c r="F18" s="83">
        <f>IFERROR(LARGE($D$63:$AQ$70,F$29),0)</f>
        <v>0</v>
      </c>
      <c r="G18" s="83">
        <f>IFERROR(LARGE($D$63:$AQ$70,G$29),0)</f>
        <v>0</v>
      </c>
      <c r="H18" s="83">
        <f>IFERROR(LARGE($D$63:$AQ$70,H$29),0)</f>
        <v>0</v>
      </c>
      <c r="I18" s="83">
        <f>IFERROR(LARGE($D$63:$AQ$70,I$29),0)</f>
        <v>0</v>
      </c>
      <c r="J18" s="83">
        <f>IFERROR(LARGE($D$63:$AQ$70,J$29),0)</f>
        <v>0</v>
      </c>
      <c r="K18" s="84">
        <f>IFERROR(LARGE($D$63:$AQ$70,K$29),0)</f>
        <v>0</v>
      </c>
      <c r="L18" s="272">
        <f>IFERROR(LARGE($D$63:$AQ$70,L$29),0)</f>
        <v>0</v>
      </c>
      <c r="M18" s="273">
        <f>IFERROR(LARGE($D$63:$AQ$70,M$29),0)</f>
        <v>0</v>
      </c>
      <c r="N18" s="244">
        <f>IFERROR(LARGE($D$63:$AQ$70,N$29),0)</f>
        <v>0</v>
      </c>
      <c r="O18" s="85">
        <f>IFERROR(LARGE($D$63:$AQ$70,O$29),0)</f>
        <v>0</v>
      </c>
      <c r="P18" s="85">
        <f>IFERROR(LARGE($D$63:$AQ$70,P$29),0)</f>
        <v>0</v>
      </c>
      <c r="Q18" s="85">
        <f>IFERROR(LARGE($D$63:$AQ$70,Q$29),0)</f>
        <v>0</v>
      </c>
      <c r="R18" s="85">
        <f>IFERROR(LARGE($D$63:$AQ$70,R$29),0)</f>
        <v>0</v>
      </c>
      <c r="S18" s="85">
        <f>IFERROR(LARGE($D$63:$AQ$70,S$29),0)</f>
        <v>0</v>
      </c>
      <c r="T18" s="85">
        <f>IFERROR(LARGE($D$63:$AQ$70,T$29),0)</f>
        <v>0</v>
      </c>
      <c r="U18" s="85">
        <f>IFERROR(LARGE($D$63:$AQ$70,U$29),0)</f>
        <v>0</v>
      </c>
      <c r="V18" s="85">
        <f>IFERROR(LARGE($D$63:$AQ$70,V$29),0)</f>
        <v>0</v>
      </c>
      <c r="W18" s="85">
        <f>IFERROR(LARGE($D$63:$AQ$70,W$29),0)</f>
        <v>0</v>
      </c>
      <c r="X18" s="85">
        <f>IFERROR(LARGE($D$63:$AQ$70,X$29),0)</f>
        <v>0</v>
      </c>
      <c r="Y18" s="85">
        <f>IFERROR(LARGE($D$63:$AQ$70,Y$29),0)</f>
        <v>0</v>
      </c>
      <c r="Z18" s="85">
        <f>IFERROR(LARGE($D$63:$AQ$70,Z$29),0)</f>
        <v>0</v>
      </c>
      <c r="AA18" s="85">
        <f>IFERROR(LARGE($D$63:$AQ$70,AA$29),0)</f>
        <v>0</v>
      </c>
      <c r="AB18" s="85">
        <f>IFERROR(LARGE($D$63:$AQ$70,AB$29),0)</f>
        <v>0</v>
      </c>
      <c r="AC18" s="85">
        <f>IFERROR(LARGE($D$63:$AQ$70,AC$29),0)</f>
        <v>0</v>
      </c>
      <c r="AD18" s="85">
        <f>IFERROR(LARGE($D$63:$AQ$70,AD$29),0)</f>
        <v>0</v>
      </c>
      <c r="AE18" s="85">
        <f>IFERROR(LARGE($D$63:$AQ$70,AE$29),0)</f>
        <v>0</v>
      </c>
      <c r="AF18" s="85">
        <f>IFERROR(LARGE($D$63:$AQ$70,AF$29),0)</f>
        <v>0</v>
      </c>
      <c r="AG18" s="85">
        <f>IFERROR(LARGE($D$63:$AQ$70,AG$29),0)</f>
        <v>0</v>
      </c>
      <c r="AH18" s="85">
        <f>IFERROR(LARGE($D$63:$AQ$70,AH$29),0)</f>
        <v>0</v>
      </c>
      <c r="AI18" s="85">
        <f>IFERROR(LARGE($D$63:$AQ$70,AI$29),0)</f>
        <v>0</v>
      </c>
      <c r="AJ18" s="85">
        <f>IFERROR(LARGE($D$63:$AQ$70,AJ$29),0)</f>
        <v>0</v>
      </c>
      <c r="AK18" s="85">
        <f>IFERROR(LARGE($D$63:$AQ$70,AK$29),0)</f>
        <v>0</v>
      </c>
      <c r="AL18" s="85">
        <f>IFERROR(LARGE($D$63:$AQ$70,AL$29),0)</f>
        <v>0</v>
      </c>
      <c r="AM18" s="85">
        <f>IFERROR(LARGE($D$63:$AQ$70,AM$29),0)</f>
        <v>0</v>
      </c>
      <c r="AN18" s="85">
        <f>IFERROR(LARGE($D$63:$AQ$70,AN$29),0)</f>
        <v>0</v>
      </c>
      <c r="AO18" s="85">
        <f>IFERROR(LARGE($D$63:$AQ$70,AO$29),0)</f>
        <v>0</v>
      </c>
      <c r="AP18" s="85">
        <f>IFERROR(LARGE($D$63:$AQ$70,AP$29),0)</f>
        <v>0</v>
      </c>
      <c r="AQ18" s="86">
        <f>IFERROR(LARGE($D$63:$AQ$70,AQ$29),0)</f>
        <v>0</v>
      </c>
      <c r="AR18" s="88">
        <f>IF((D18-INT(D18))&gt;=0.001,1,0)+IF((E18-INT(E18))&gt;=0.001,1,0)+IF((F18-INT(F18))&gt;=0.001,1,0)+IF((G18-INT(G18))&gt;=0.001,1,0)+IF((H18-INT(H18))&gt;=0.001,1,0)+IF((I18-INT(I18))&gt;=0.001,1,0)+IF((J18-INT(J18))&gt;=0.001,1,0)+IF((K18-INT(K18))&gt;=0.001,1,0)+IF((L18-INT(L18))&gt;=0.001,1,0)+IF((M18-INT(M18))&gt;=0.001,1,0)+IF((N18-INT(N18))&gt;=0.001,1,0)+IF((O18-INT(O18))&gt;=0.001,1,0)+IF((P18-INT(P18))&gt;=0.001,1,0)+IF((Q18-INT(Q18))&gt;=0.001,1,0)+IF((R18-INT(R18))&gt;=0.001,1,0)+IF((S18-INT(S18))&gt;=0.001,1,0)+IF((T18-INT(T18))&gt;=0.001,1,0)+IF((U18-INT(U18))&gt;=0.001,1,0)+IF((V18-INT(V18))&gt;=0.001,1,0)+IF((W18-INT(W18))&gt;=0.001,1,0)+IF((X18-INT(X18))&gt;=0.001,1,0)+IF((Y18-INT(Y18))&gt;=0.001,1,0)+IF((Z18-INT(Z18))&gt;=0.001,1,0)+IF((AA18-INT(AA18))&gt;=0.001,1,0)+IF((AB18-INT(AB18))&gt;=0.001,1,0)+IF((AC18-INT(AC18))&gt;=0.001,1,0)+IF((AD18-INT(AD18))&gt;=0.001,1,0)+IF((AE18-INT(AE18))&gt;=0.001,1,0)+IF((AF18-INT(AF18))&gt;=0.001,1,0)+IF((AG18-INT(AG18))&gt;=0.001,1,0)+IF((AH18-INT(AH18))&gt;=0.001,1,0)+IF((AI18-INT(AI18))&gt;=0.001,1,0)+IF((AJ18-INT(AJ18))&gt;=0.001,1,0)+IF((AK18-INT(AK18))&gt;=0.001,1,0)+IF((AL18-INT(AL18))&gt;=0.001,1,0)+IF((AM18-INT(AM18))&gt;=0.001,1,0)+IF((AN18-INT(AN18))&gt;=0.001,1,0)+IF((AO18-INT(AO18))&gt;=0.001,1,0)+IF((AP18-INT(AP18))&gt;=0.001,1,0)+IF((AQ18-INT(AQ18))&gt;=0.001,1,0)</f>
        <v>0</v>
      </c>
      <c r="AS18" s="87">
        <f>COUNTIF(D18:AQ18,"&gt;=0")-COUNTIF(D18:AQ18,"=0")-AR18</f>
        <v>0</v>
      </c>
      <c r="AT18" s="99">
        <f>COUNTIF(D18:AQ18,"&gt;0")</f>
        <v>0</v>
      </c>
      <c r="AU18" s="37">
        <f>COUNTIF(D18:AQ18,"&gt;=10")</f>
        <v>0</v>
      </c>
      <c r="AV18" s="334">
        <f>COUNTIF(D18:AQ18,"&gt;=8")</f>
        <v>0</v>
      </c>
      <c r="AW18" s="171"/>
    </row>
    <row r="19" spans="1:49" ht="12.75" hidden="1" customHeight="1" x14ac:dyDescent="0.2">
      <c r="A19" s="274">
        <f>RANK(C19,C$9:C$23,0)</f>
        <v>8</v>
      </c>
      <c r="B19" s="50" t="s">
        <v>77</v>
      </c>
      <c r="C19" s="68">
        <f>SUM(D19:K19)</f>
        <v>0</v>
      </c>
      <c r="D19" s="82">
        <f>IFERROR(LARGE($D$71:$AQ$78,D$29),0)</f>
        <v>0</v>
      </c>
      <c r="E19" s="83">
        <f>IFERROR(LARGE($D$71:$AQ$78,E$29),0)</f>
        <v>0</v>
      </c>
      <c r="F19" s="83">
        <f>IFERROR(LARGE($D$71:$AQ$78,F$29),0)</f>
        <v>0</v>
      </c>
      <c r="G19" s="83">
        <f>IFERROR(LARGE($D$71:$AQ$78,G$29),0)</f>
        <v>0</v>
      </c>
      <c r="H19" s="83">
        <f>IFERROR(LARGE($D$71:$AQ$78,H$29),0)</f>
        <v>0</v>
      </c>
      <c r="I19" s="83">
        <f>IFERROR(LARGE($D$71:$AQ$78,I$29),0)</f>
        <v>0</v>
      </c>
      <c r="J19" s="83">
        <f>IFERROR(LARGE($D$71:$AQ$78,J$29),0)</f>
        <v>0</v>
      </c>
      <c r="K19" s="84">
        <f>IFERROR(LARGE($D$71:$AQ$78,K$29),0)</f>
        <v>0</v>
      </c>
      <c r="L19" s="272">
        <f>IFERROR(LARGE($D$71:$AQ$78,L$29),0)</f>
        <v>0</v>
      </c>
      <c r="M19" s="273">
        <f>IFERROR(LARGE($D$71:$AQ$78,M$29),0)</f>
        <v>0</v>
      </c>
      <c r="N19" s="244">
        <f>IFERROR(LARGE($D$71:$AQ$78,N$29),0)</f>
        <v>0</v>
      </c>
      <c r="O19" s="85">
        <f>IFERROR(LARGE($D$71:$AQ$78,O$29),0)</f>
        <v>0</v>
      </c>
      <c r="P19" s="85">
        <f>IFERROR(LARGE($D$71:$AQ$78,P$29),0)</f>
        <v>0</v>
      </c>
      <c r="Q19" s="85">
        <f>IFERROR(LARGE($D$71:$AQ$78,Q$29),0)</f>
        <v>0</v>
      </c>
      <c r="R19" s="85">
        <f>IFERROR(LARGE($D$71:$AQ$78,R$29),0)</f>
        <v>0</v>
      </c>
      <c r="S19" s="85">
        <f>IFERROR(LARGE($D$71:$AQ$78,S$29),0)</f>
        <v>0</v>
      </c>
      <c r="T19" s="85">
        <f>IFERROR(LARGE($D$71:$AQ$78,T$29),0)</f>
        <v>0</v>
      </c>
      <c r="U19" s="85">
        <f>IFERROR(LARGE($D$71:$AQ$78,U$29),0)</f>
        <v>0</v>
      </c>
      <c r="V19" s="85">
        <f>IFERROR(LARGE($D$71:$AQ$78,V$29),0)</f>
        <v>0</v>
      </c>
      <c r="W19" s="85">
        <f>IFERROR(LARGE($D$71:$AQ$78,W$29),0)</f>
        <v>0</v>
      </c>
      <c r="X19" s="85">
        <f>IFERROR(LARGE($D$71:$AQ$78,X$29),0)</f>
        <v>0</v>
      </c>
      <c r="Y19" s="85">
        <f>IFERROR(LARGE($D$71:$AQ$78,Y$29),0)</f>
        <v>0</v>
      </c>
      <c r="Z19" s="85">
        <f>IFERROR(LARGE($D$71:$AQ$78,Z$29),0)</f>
        <v>0</v>
      </c>
      <c r="AA19" s="85">
        <f>IFERROR(LARGE($D$71:$AQ$78,AA$29),0)</f>
        <v>0</v>
      </c>
      <c r="AB19" s="85">
        <f>IFERROR(LARGE($D$71:$AQ$78,AB$29),0)</f>
        <v>0</v>
      </c>
      <c r="AC19" s="85">
        <f>IFERROR(LARGE($D$71:$AQ$78,AC$29),0)</f>
        <v>0</v>
      </c>
      <c r="AD19" s="85">
        <f>IFERROR(LARGE($D$71:$AQ$78,AD$29),0)</f>
        <v>0</v>
      </c>
      <c r="AE19" s="85">
        <f>IFERROR(LARGE($D$71:$AQ$78,AE$29),0)</f>
        <v>0</v>
      </c>
      <c r="AF19" s="85">
        <f>IFERROR(LARGE($D$71:$AQ$78,AF$29),0)</f>
        <v>0</v>
      </c>
      <c r="AG19" s="85">
        <f>IFERROR(LARGE($D$71:$AQ$78,AG$29),0)</f>
        <v>0</v>
      </c>
      <c r="AH19" s="85">
        <f>IFERROR(LARGE($D$71:$AQ$78,AH$29),0)</f>
        <v>0</v>
      </c>
      <c r="AI19" s="85">
        <f>IFERROR(LARGE($D$71:$AQ$78,AI$29),0)</f>
        <v>0</v>
      </c>
      <c r="AJ19" s="85">
        <f>IFERROR(LARGE($D$71:$AQ$78,AJ$29),0)</f>
        <v>0</v>
      </c>
      <c r="AK19" s="85">
        <f>IFERROR(LARGE($D$71:$AQ$78,AK$29),0)</f>
        <v>0</v>
      </c>
      <c r="AL19" s="85">
        <f>IFERROR(LARGE($D$71:$AQ$78,AL$29),0)</f>
        <v>0</v>
      </c>
      <c r="AM19" s="85">
        <f>IFERROR(LARGE($D$71:$AQ$78,AM$29),0)</f>
        <v>0</v>
      </c>
      <c r="AN19" s="85">
        <f>IFERROR(LARGE($D$71:$AQ$78,AN$29),0)</f>
        <v>0</v>
      </c>
      <c r="AO19" s="85">
        <f>IFERROR(LARGE($D$71:$AQ$78,AO$29),0)</f>
        <v>0</v>
      </c>
      <c r="AP19" s="85">
        <f>IFERROR(LARGE($D$71:$AQ$78,AP$29),0)</f>
        <v>0</v>
      </c>
      <c r="AQ19" s="86">
        <f>IFERROR(LARGE($D$71:$AQ$78,AQ$29),0)</f>
        <v>0</v>
      </c>
      <c r="AR19" s="88">
        <f>IF((D19-INT(D19))&gt;=0.001,1,0)+IF((E19-INT(E19))&gt;=0.001,1,0)+IF((F19-INT(F19))&gt;=0.001,1,0)+IF((G19-INT(G19))&gt;=0.001,1,0)+IF((H19-INT(H19))&gt;=0.001,1,0)+IF((I19-INT(I19))&gt;=0.001,1,0)+IF((J19-INT(J19))&gt;=0.001,1,0)+IF((K19-INT(K19))&gt;=0.001,1,0)+IF((L19-INT(L19))&gt;=0.001,1,0)+IF((M19-INT(M19))&gt;=0.001,1,0)+IF((N19-INT(N19))&gt;=0.001,1,0)+IF((O19-INT(O19))&gt;=0.001,1,0)+IF((P19-INT(P19))&gt;=0.001,1,0)+IF((Q19-INT(Q19))&gt;=0.001,1,0)+IF((R19-INT(R19))&gt;=0.001,1,0)+IF((S19-INT(S19))&gt;=0.001,1,0)+IF((T19-INT(T19))&gt;=0.001,1,0)+IF((U19-INT(U19))&gt;=0.001,1,0)+IF((V19-INT(V19))&gt;=0.001,1,0)+IF((W19-INT(W19))&gt;=0.001,1,0)+IF((X19-INT(X19))&gt;=0.001,1,0)+IF((Y19-INT(Y19))&gt;=0.001,1,0)+IF((Z19-INT(Z19))&gt;=0.001,1,0)+IF((AA19-INT(AA19))&gt;=0.001,1,0)+IF((AB19-INT(AB19))&gt;=0.001,1,0)+IF((AC19-INT(AC19))&gt;=0.001,1,0)+IF((AD19-INT(AD19))&gt;=0.001,1,0)+IF((AE19-INT(AE19))&gt;=0.001,1,0)+IF((AF19-INT(AF19))&gt;=0.001,1,0)+IF((AG19-INT(AG19))&gt;=0.001,1,0)+IF((AH19-INT(AH19))&gt;=0.001,1,0)+IF((AI19-INT(AI19))&gt;=0.001,1,0)+IF((AJ19-INT(AJ19))&gt;=0.001,1,0)+IF((AK19-INT(AK19))&gt;=0.001,1,0)+IF((AL19-INT(AL19))&gt;=0.001,1,0)+IF((AM19-INT(AM19))&gt;=0.001,1,0)+IF((AN19-INT(AN19))&gt;=0.001,1,0)+IF((AO19-INT(AO19))&gt;=0.001,1,0)+IF((AP19-INT(AP19))&gt;=0.001,1,0)+IF((AQ19-INT(AQ19))&gt;=0.001,1,0)</f>
        <v>0</v>
      </c>
      <c r="AS19" s="87">
        <f>COUNTIF(D19:AQ19,"&gt;=0")-COUNTIF(D19:AQ19,"=0")-AR19</f>
        <v>0</v>
      </c>
      <c r="AT19" s="99">
        <f>COUNTIF(D19:AQ19,"&gt;0")</f>
        <v>0</v>
      </c>
      <c r="AU19" s="37">
        <f>COUNTIF(D19:AQ19,"&gt;=10")</f>
        <v>0</v>
      </c>
      <c r="AV19" s="334">
        <f>COUNTIF(D19:AQ19,"&gt;=8")</f>
        <v>0</v>
      </c>
      <c r="AW19" s="171"/>
    </row>
    <row r="20" spans="1:49" ht="12.75" hidden="1" customHeight="1" x14ac:dyDescent="0.2">
      <c r="A20" s="274">
        <f>RANK(C20,C$9:C$23,0)</f>
        <v>8</v>
      </c>
      <c r="B20" s="50" t="s">
        <v>98</v>
      </c>
      <c r="C20" s="68">
        <f>SUM(D20:K20)</f>
        <v>0</v>
      </c>
      <c r="D20" s="82">
        <f>IFERROR(LARGE($D$87:$AQ$94,D$29),0)</f>
        <v>0</v>
      </c>
      <c r="E20" s="83">
        <f>IFERROR(LARGE($D$87:$AQ$94,E$29),0)</f>
        <v>0</v>
      </c>
      <c r="F20" s="83">
        <f>IFERROR(LARGE($D$87:$AQ$94,F$29),0)</f>
        <v>0</v>
      </c>
      <c r="G20" s="83">
        <f>IFERROR(LARGE($D$87:$AQ$94,G$29),0)</f>
        <v>0</v>
      </c>
      <c r="H20" s="83">
        <f>IFERROR(LARGE($D$87:$AQ$94,H$29),0)</f>
        <v>0</v>
      </c>
      <c r="I20" s="83">
        <f>IFERROR(LARGE($D$87:$AQ$94,I$29),0)</f>
        <v>0</v>
      </c>
      <c r="J20" s="83">
        <f>IFERROR(LARGE($D$87:$AQ$94,J$29),0)</f>
        <v>0</v>
      </c>
      <c r="K20" s="84">
        <f>IFERROR(LARGE($D$87:$AQ$94,K$29),0)</f>
        <v>0</v>
      </c>
      <c r="L20" s="272">
        <f>IFERROR(LARGE($D$87:$AQ$94,L$29),0)</f>
        <v>0</v>
      </c>
      <c r="M20" s="273">
        <f>IFERROR(LARGE($D$87:$AQ$94,M$29),0)</f>
        <v>0</v>
      </c>
      <c r="N20" s="244">
        <f>IFERROR(LARGE($D$87:$AQ$94,N$29),0)</f>
        <v>0</v>
      </c>
      <c r="O20" s="85">
        <f>IFERROR(LARGE($D$87:$AQ$94,O$29),0)</f>
        <v>0</v>
      </c>
      <c r="P20" s="85">
        <f>IFERROR(LARGE($D$87:$AQ$94,P$29),0)</f>
        <v>0</v>
      </c>
      <c r="Q20" s="85">
        <f>IFERROR(LARGE($D$87:$AQ$94,Q$29),0)</f>
        <v>0</v>
      </c>
      <c r="R20" s="85">
        <f>IFERROR(LARGE($D$87:$AQ$94,R$29),0)</f>
        <v>0</v>
      </c>
      <c r="S20" s="85">
        <f>IFERROR(LARGE($D$87:$AQ$94,S$29),0)</f>
        <v>0</v>
      </c>
      <c r="T20" s="85">
        <f>IFERROR(LARGE($D$87:$AQ$94,T$29),0)</f>
        <v>0</v>
      </c>
      <c r="U20" s="85">
        <f>IFERROR(LARGE($D$87:$AQ$94,U$29),0)</f>
        <v>0</v>
      </c>
      <c r="V20" s="85">
        <f>IFERROR(LARGE($D$87:$AQ$94,V$29),0)</f>
        <v>0</v>
      </c>
      <c r="W20" s="85">
        <f>IFERROR(LARGE($D$87:$AQ$94,W$29),0)</f>
        <v>0</v>
      </c>
      <c r="X20" s="85">
        <f>IFERROR(LARGE($D$87:$AQ$94,X$29),0)</f>
        <v>0</v>
      </c>
      <c r="Y20" s="85">
        <f>IFERROR(LARGE($D$87:$AQ$94,Y$29),0)</f>
        <v>0</v>
      </c>
      <c r="Z20" s="85">
        <f>IFERROR(LARGE($D$87:$AQ$94,Z$29),0)</f>
        <v>0</v>
      </c>
      <c r="AA20" s="85">
        <f>IFERROR(LARGE($D$87:$AQ$94,AA$29),0)</f>
        <v>0</v>
      </c>
      <c r="AB20" s="85">
        <f>IFERROR(LARGE($D$87:$AQ$94,AB$29),0)</f>
        <v>0</v>
      </c>
      <c r="AC20" s="85">
        <f>IFERROR(LARGE($D$87:$AQ$94,AC$29),0)</f>
        <v>0</v>
      </c>
      <c r="AD20" s="85">
        <f>IFERROR(LARGE($D$87:$AQ$94,AD$29),0)</f>
        <v>0</v>
      </c>
      <c r="AE20" s="85">
        <f>IFERROR(LARGE($D$87:$AQ$94,AE$29),0)</f>
        <v>0</v>
      </c>
      <c r="AF20" s="85">
        <f>IFERROR(LARGE($D$87:$AQ$94,AF$29),0)</f>
        <v>0</v>
      </c>
      <c r="AG20" s="85">
        <f>IFERROR(LARGE($D$87:$AQ$94,AG$29),0)</f>
        <v>0</v>
      </c>
      <c r="AH20" s="85">
        <f>IFERROR(LARGE($D$87:$AQ$94,AH$29),0)</f>
        <v>0</v>
      </c>
      <c r="AI20" s="85">
        <f>IFERROR(LARGE($D$87:$AQ$94,AI$29),0)</f>
        <v>0</v>
      </c>
      <c r="AJ20" s="85">
        <f>IFERROR(LARGE($D$87:$AQ$94,AJ$29),0)</f>
        <v>0</v>
      </c>
      <c r="AK20" s="85">
        <f>IFERROR(LARGE($D$87:$AQ$94,AK$29),0)</f>
        <v>0</v>
      </c>
      <c r="AL20" s="85">
        <f>IFERROR(LARGE($D$87:$AQ$94,AL$29),0)</f>
        <v>0</v>
      </c>
      <c r="AM20" s="85">
        <f>IFERROR(LARGE($D$87:$AQ$94,AM$29),0)</f>
        <v>0</v>
      </c>
      <c r="AN20" s="85">
        <f>IFERROR(LARGE($D$87:$AQ$94,AN$29),0)</f>
        <v>0</v>
      </c>
      <c r="AO20" s="85">
        <f>IFERROR(LARGE($D$87:$AQ$94,AO$29),0)</f>
        <v>0</v>
      </c>
      <c r="AP20" s="85">
        <f>IFERROR(LARGE($D$87:$AQ$94,AP$29),0)</f>
        <v>0</v>
      </c>
      <c r="AQ20" s="86">
        <f>IFERROR(LARGE($D$87:$AQ$94,AQ$29),0)</f>
        <v>0</v>
      </c>
      <c r="AR20" s="88">
        <f>IF((D20-INT(D20))&gt;=0.001,1,0)+IF((E20-INT(E20))&gt;=0.001,1,0)+IF((F20-INT(F20))&gt;=0.001,1,0)+IF((G20-INT(G20))&gt;=0.001,1,0)+IF((H20-INT(H20))&gt;=0.001,1,0)+IF((I20-INT(I20))&gt;=0.001,1,0)+IF((J20-INT(J20))&gt;=0.001,1,0)+IF((K20-INT(K20))&gt;=0.001,1,0)+IF((L20-INT(L20))&gt;=0.001,1,0)+IF((M20-INT(M20))&gt;=0.001,1,0)+IF((N20-INT(N20))&gt;=0.001,1,0)+IF((O20-INT(O20))&gt;=0.001,1,0)+IF((P20-INT(P20))&gt;=0.001,1,0)+IF((Q20-INT(Q20))&gt;=0.001,1,0)+IF((R20-INT(R20))&gt;=0.001,1,0)+IF((S20-INT(S20))&gt;=0.001,1,0)+IF((T20-INT(T20))&gt;=0.001,1,0)+IF((U20-INT(U20))&gt;=0.001,1,0)+IF((V20-INT(V20))&gt;=0.001,1,0)+IF((W20-INT(W20))&gt;=0.001,1,0)+IF((X20-INT(X20))&gt;=0.001,1,0)+IF((Y20-INT(Y20))&gt;=0.001,1,0)+IF((Z20-INT(Z20))&gt;=0.001,1,0)+IF((AA20-INT(AA20))&gt;=0.001,1,0)+IF((AB20-INT(AB20))&gt;=0.001,1,0)+IF((AC20-INT(AC20))&gt;=0.001,1,0)+IF((AD20-INT(AD20))&gt;=0.001,1,0)+IF((AE20-INT(AE20))&gt;=0.001,1,0)+IF((AF20-INT(AF20))&gt;=0.001,1,0)+IF((AG20-INT(AG20))&gt;=0.001,1,0)+IF((AH20-INT(AH20))&gt;=0.001,1,0)+IF((AI20-INT(AI20))&gt;=0.001,1,0)+IF((AJ20-INT(AJ20))&gt;=0.001,1,0)+IF((AK20-INT(AK20))&gt;=0.001,1,0)+IF((AL20-INT(AL20))&gt;=0.001,1,0)+IF((AM20-INT(AM20))&gt;=0.001,1,0)+IF((AN20-INT(AN20))&gt;=0.001,1,0)+IF((AO20-INT(AO20))&gt;=0.001,1,0)+IF((AP20-INT(AP20))&gt;=0.001,1,0)+IF((AQ20-INT(AQ20))&gt;=0.001,1,0)</f>
        <v>0</v>
      </c>
      <c r="AS20" s="87">
        <f>COUNTIF(D20:AQ20,"&gt;=0")-COUNTIF(D20:AQ20,"=0")-AR20</f>
        <v>0</v>
      </c>
      <c r="AT20" s="99">
        <f>COUNTIF(D20:AQ20,"&gt;0")</f>
        <v>0</v>
      </c>
      <c r="AU20" s="37">
        <f>COUNTIF(D20:AQ20,"&gt;=10")</f>
        <v>0</v>
      </c>
      <c r="AV20" s="334">
        <f>COUNTIF(D20:AQ20,"&gt;=8")</f>
        <v>0</v>
      </c>
      <c r="AW20" s="171"/>
    </row>
    <row r="21" spans="1:49" ht="12.75" hidden="1" customHeight="1" x14ac:dyDescent="0.2">
      <c r="A21" s="274">
        <f>RANK(C21,C$9:C$23,0)</f>
        <v>8</v>
      </c>
      <c r="B21" s="51" t="s">
        <v>99</v>
      </c>
      <c r="C21" s="68">
        <f>SUM(D21:K21)</f>
        <v>0</v>
      </c>
      <c r="D21" s="82">
        <f>IFERROR(LARGE($D$95:$AQ$102,D$29),0)</f>
        <v>0</v>
      </c>
      <c r="E21" s="83">
        <f>IFERROR(LARGE($D$95:$AQ$102,E$29),0)</f>
        <v>0</v>
      </c>
      <c r="F21" s="83">
        <f>IFERROR(LARGE($D$95:$AQ$102,F$29),0)</f>
        <v>0</v>
      </c>
      <c r="G21" s="83">
        <f>IFERROR(LARGE($D$95:$AQ$102,G$29),0)</f>
        <v>0</v>
      </c>
      <c r="H21" s="83">
        <f>IFERROR(LARGE($D$95:$AQ$102,H$29),0)</f>
        <v>0</v>
      </c>
      <c r="I21" s="83">
        <f>IFERROR(LARGE($D$95:$AQ$102,I$29),0)</f>
        <v>0</v>
      </c>
      <c r="J21" s="83">
        <f>IFERROR(LARGE($D$95:$AQ$102,J$29),0)</f>
        <v>0</v>
      </c>
      <c r="K21" s="84">
        <f>IFERROR(LARGE($D$95:$AQ$102,K$29),0)</f>
        <v>0</v>
      </c>
      <c r="L21" s="272">
        <f>IFERROR(LARGE($D$95:$AQ$102,L$29),0)</f>
        <v>0</v>
      </c>
      <c r="M21" s="273">
        <f>IFERROR(LARGE($D$95:$AQ$102,M$29),0)</f>
        <v>0</v>
      </c>
      <c r="N21" s="244">
        <f>IFERROR(LARGE($D$95:$AQ$102,N$29),0)</f>
        <v>0</v>
      </c>
      <c r="O21" s="85">
        <f>IFERROR(LARGE($D$95:$AQ$102,O$29),0)</f>
        <v>0</v>
      </c>
      <c r="P21" s="85">
        <f>IFERROR(LARGE($D$95:$AQ$102,P$29),0)</f>
        <v>0</v>
      </c>
      <c r="Q21" s="85">
        <f>IFERROR(LARGE($D$95:$AQ$102,Q$29),0)</f>
        <v>0</v>
      </c>
      <c r="R21" s="85">
        <f>IFERROR(LARGE($D$95:$AQ$102,R$29),0)</f>
        <v>0</v>
      </c>
      <c r="S21" s="85">
        <f>IFERROR(LARGE($D$95:$AQ$102,S$29),0)</f>
        <v>0</v>
      </c>
      <c r="T21" s="85">
        <f>IFERROR(LARGE($D$95:$AQ$102,T$29),0)</f>
        <v>0</v>
      </c>
      <c r="U21" s="85">
        <f>IFERROR(LARGE($D$95:$AQ$102,U$29),0)</f>
        <v>0</v>
      </c>
      <c r="V21" s="85">
        <f>IFERROR(LARGE($D$95:$AQ$102,V$29),0)</f>
        <v>0</v>
      </c>
      <c r="W21" s="85">
        <f>IFERROR(LARGE($D$95:$AQ$102,W$29),0)</f>
        <v>0</v>
      </c>
      <c r="X21" s="85">
        <f>IFERROR(LARGE($D$95:$AQ$102,X$29),0)</f>
        <v>0</v>
      </c>
      <c r="Y21" s="85">
        <f>IFERROR(LARGE($D$95:$AQ$102,Y$29),0)</f>
        <v>0</v>
      </c>
      <c r="Z21" s="85">
        <f>IFERROR(LARGE($D$95:$AQ$102,Z$29),0)</f>
        <v>0</v>
      </c>
      <c r="AA21" s="85">
        <f>IFERROR(LARGE($D$95:$AQ$102,AA$29),0)</f>
        <v>0</v>
      </c>
      <c r="AB21" s="85">
        <f>IFERROR(LARGE($D$95:$AQ$102,AB$29),0)</f>
        <v>0</v>
      </c>
      <c r="AC21" s="85">
        <f>IFERROR(LARGE($D$95:$AQ$102,AC$29),0)</f>
        <v>0</v>
      </c>
      <c r="AD21" s="85">
        <f>IFERROR(LARGE($D$95:$AQ$102,AD$29),0)</f>
        <v>0</v>
      </c>
      <c r="AE21" s="85">
        <f>IFERROR(LARGE($D$95:$AQ$102,AE$29),0)</f>
        <v>0</v>
      </c>
      <c r="AF21" s="85">
        <f>IFERROR(LARGE($D$95:$AQ$102,AF$29),0)</f>
        <v>0</v>
      </c>
      <c r="AG21" s="85">
        <f>IFERROR(LARGE($D$95:$AQ$102,AG$29),0)</f>
        <v>0</v>
      </c>
      <c r="AH21" s="85">
        <f>IFERROR(LARGE($D$95:$AQ$102,AH$29),0)</f>
        <v>0</v>
      </c>
      <c r="AI21" s="85">
        <f>IFERROR(LARGE($D$95:$AQ$102,AI$29),0)</f>
        <v>0</v>
      </c>
      <c r="AJ21" s="85">
        <f>IFERROR(LARGE($D$95:$AQ$102,AJ$29),0)</f>
        <v>0</v>
      </c>
      <c r="AK21" s="85">
        <f>IFERROR(LARGE($D$95:$AQ$102,AK$29),0)</f>
        <v>0</v>
      </c>
      <c r="AL21" s="85">
        <f>IFERROR(LARGE($D$95:$AQ$102,AL$29),0)</f>
        <v>0</v>
      </c>
      <c r="AM21" s="85">
        <f>IFERROR(LARGE($D$95:$AQ$102,AM$29),0)</f>
        <v>0</v>
      </c>
      <c r="AN21" s="85">
        <f>IFERROR(LARGE($D$95:$AQ$102,AN$29),0)</f>
        <v>0</v>
      </c>
      <c r="AO21" s="85">
        <f>IFERROR(LARGE($D$95:$AQ$102,AO$29),0)</f>
        <v>0</v>
      </c>
      <c r="AP21" s="85">
        <f>IFERROR(LARGE($D$95:$AQ$102,AP$29),0)</f>
        <v>0</v>
      </c>
      <c r="AQ21" s="86">
        <f>IFERROR(LARGE($D$95:$AQ$102,AQ$29),0)</f>
        <v>0</v>
      </c>
      <c r="AR21" s="88">
        <f>IF((D21-INT(D21))&gt;=0.001,1,0)+IF((E21-INT(E21))&gt;=0.001,1,0)+IF((F21-INT(F21))&gt;=0.001,1,0)+IF((G21-INT(G21))&gt;=0.001,1,0)+IF((H21-INT(H21))&gt;=0.001,1,0)+IF((I21-INT(I21))&gt;=0.001,1,0)+IF((J21-INT(J21))&gt;=0.001,1,0)+IF((K21-INT(K21))&gt;=0.001,1,0)+IF((L21-INT(L21))&gt;=0.001,1,0)+IF((M21-INT(M21))&gt;=0.001,1,0)+IF((N21-INT(N21))&gt;=0.001,1,0)+IF((O21-INT(O21))&gt;=0.001,1,0)+IF((P21-INT(P21))&gt;=0.001,1,0)+IF((Q21-INT(Q21))&gt;=0.001,1,0)+IF((R21-INT(R21))&gt;=0.001,1,0)+IF((S21-INT(S21))&gt;=0.001,1,0)+IF((T21-INT(T21))&gt;=0.001,1,0)+IF((U21-INT(U21))&gt;=0.001,1,0)+IF((V21-INT(V21))&gt;=0.001,1,0)+IF((W21-INT(W21))&gt;=0.001,1,0)+IF((X21-INT(X21))&gt;=0.001,1,0)+IF((Y21-INT(Y21))&gt;=0.001,1,0)+IF((Z21-INT(Z21))&gt;=0.001,1,0)+IF((AA21-INT(AA21))&gt;=0.001,1,0)+IF((AB21-INT(AB21))&gt;=0.001,1,0)+IF((AC21-INT(AC21))&gt;=0.001,1,0)+IF((AD21-INT(AD21))&gt;=0.001,1,0)+IF((AE21-INT(AE21))&gt;=0.001,1,0)+IF((AF21-INT(AF21))&gt;=0.001,1,0)+IF((AG21-INT(AG21))&gt;=0.001,1,0)+IF((AH21-INT(AH21))&gt;=0.001,1,0)+IF((AI21-INT(AI21))&gt;=0.001,1,0)+IF((AJ21-INT(AJ21))&gt;=0.001,1,0)+IF((AK21-INT(AK21))&gt;=0.001,1,0)+IF((AL21-INT(AL21))&gt;=0.001,1,0)+IF((AM21-INT(AM21))&gt;=0.001,1,0)+IF((AN21-INT(AN21))&gt;=0.001,1,0)+IF((AO21-INT(AO21))&gt;=0.001,1,0)+IF((AP21-INT(AP21))&gt;=0.001,1,0)+IF((AQ21-INT(AQ21))&gt;=0.001,1,0)</f>
        <v>0</v>
      </c>
      <c r="AS21" s="87">
        <f>COUNTIF(D21:AQ21,"&gt;=0")-COUNTIF(D21:AQ21,"=0")-AR21</f>
        <v>0</v>
      </c>
      <c r="AT21" s="99">
        <f>COUNTIF(D21:AQ21,"&gt;0")</f>
        <v>0</v>
      </c>
      <c r="AU21" s="363">
        <f>COUNTIF(D21:AQ21,"&gt;=10")</f>
        <v>0</v>
      </c>
      <c r="AV21" s="334">
        <f>COUNTIF(D21:AQ21,"&gt;=8")</f>
        <v>0</v>
      </c>
      <c r="AW21" s="171"/>
    </row>
    <row r="22" spans="1:49" ht="12.75" hidden="1" customHeight="1" x14ac:dyDescent="0.2">
      <c r="A22" s="274">
        <f>RANK(C22,C$9:C$23,0)</f>
        <v>8</v>
      </c>
      <c r="B22" s="51" t="s">
        <v>100</v>
      </c>
      <c r="C22" s="68">
        <f>SUM(D22:K22)</f>
        <v>0</v>
      </c>
      <c r="D22" s="82">
        <f>IFERROR(LARGE($D$103:$AQ$110,D$29),0)</f>
        <v>0</v>
      </c>
      <c r="E22" s="83">
        <f>IFERROR(LARGE($D$103:$AQ$110,E$29),0)</f>
        <v>0</v>
      </c>
      <c r="F22" s="83">
        <f>IFERROR(LARGE($D$103:$AQ$110,F$29),0)</f>
        <v>0</v>
      </c>
      <c r="G22" s="83">
        <f>IFERROR(LARGE($D$103:$AQ$110,G$29),0)</f>
        <v>0</v>
      </c>
      <c r="H22" s="83">
        <f>IFERROR(LARGE($D$103:$AQ$110,H$29),0)</f>
        <v>0</v>
      </c>
      <c r="I22" s="83">
        <f>IFERROR(LARGE($D$103:$AQ$110,I$29),0)</f>
        <v>0</v>
      </c>
      <c r="J22" s="83">
        <f>IFERROR(LARGE($D$103:$AQ$110,J$29),0)</f>
        <v>0</v>
      </c>
      <c r="K22" s="84">
        <f>IFERROR(LARGE($D$103:$AQ$110,K$29),0)</f>
        <v>0</v>
      </c>
      <c r="L22" s="272">
        <f>IFERROR(LARGE($D$103:$AQ$110,L$29),0)</f>
        <v>0</v>
      </c>
      <c r="M22" s="273">
        <f>IFERROR(LARGE($D$103:$AQ$110,M$29),0)</f>
        <v>0</v>
      </c>
      <c r="N22" s="244">
        <f>IFERROR(LARGE($D$103:$AQ$110,N$29),0)</f>
        <v>0</v>
      </c>
      <c r="O22" s="85">
        <f>IFERROR(LARGE($D$103:$AQ$110,O$29),0)</f>
        <v>0</v>
      </c>
      <c r="P22" s="85">
        <f>IFERROR(LARGE($D$103:$AQ$110,P$29),0)</f>
        <v>0</v>
      </c>
      <c r="Q22" s="85">
        <f>IFERROR(LARGE($D$103:$AQ$110,Q$29),0)</f>
        <v>0</v>
      </c>
      <c r="R22" s="85">
        <f>IFERROR(LARGE($D$103:$AQ$110,R$29),0)</f>
        <v>0</v>
      </c>
      <c r="S22" s="85">
        <f>IFERROR(LARGE($D$103:$AQ$110,S$29),0)</f>
        <v>0</v>
      </c>
      <c r="T22" s="85">
        <f>IFERROR(LARGE($D$103:$AQ$110,T$29),0)</f>
        <v>0</v>
      </c>
      <c r="U22" s="85">
        <f>IFERROR(LARGE($D$103:$AQ$110,U$29),0)</f>
        <v>0</v>
      </c>
      <c r="V22" s="85">
        <f>IFERROR(LARGE($D$103:$AQ$110,V$29),0)</f>
        <v>0</v>
      </c>
      <c r="W22" s="85">
        <f>IFERROR(LARGE($D$103:$AQ$110,W$29),0)</f>
        <v>0</v>
      </c>
      <c r="X22" s="85">
        <f>IFERROR(LARGE($D$103:$AQ$110,X$29),0)</f>
        <v>0</v>
      </c>
      <c r="Y22" s="85">
        <f>IFERROR(LARGE($D$103:$AQ$110,Y$29),0)</f>
        <v>0</v>
      </c>
      <c r="Z22" s="85">
        <f>IFERROR(LARGE($D$103:$AQ$110,Z$29),0)</f>
        <v>0</v>
      </c>
      <c r="AA22" s="85">
        <f>IFERROR(LARGE($D$103:$AQ$110,AA$29),0)</f>
        <v>0</v>
      </c>
      <c r="AB22" s="85">
        <f>IFERROR(LARGE($D$103:$AQ$110,AB$29),0)</f>
        <v>0</v>
      </c>
      <c r="AC22" s="85">
        <f>IFERROR(LARGE($D$103:$AQ$110,AC$29),0)</f>
        <v>0</v>
      </c>
      <c r="AD22" s="85">
        <f>IFERROR(LARGE($D$103:$AQ$110,AD$29),0)</f>
        <v>0</v>
      </c>
      <c r="AE22" s="85">
        <f>IFERROR(LARGE($D$103:$AQ$110,AE$29),0)</f>
        <v>0</v>
      </c>
      <c r="AF22" s="85">
        <f>IFERROR(LARGE($D$103:$AQ$110,AF$29),0)</f>
        <v>0</v>
      </c>
      <c r="AG22" s="85">
        <f>IFERROR(LARGE($D$103:$AQ$110,AG$29),0)</f>
        <v>0</v>
      </c>
      <c r="AH22" s="85">
        <f>IFERROR(LARGE($D$103:$AQ$110,AH$29),0)</f>
        <v>0</v>
      </c>
      <c r="AI22" s="85">
        <f>IFERROR(LARGE($D$103:$AQ$110,AI$29),0)</f>
        <v>0</v>
      </c>
      <c r="AJ22" s="85">
        <f>IFERROR(LARGE($D$103:$AQ$110,AJ$29),0)</f>
        <v>0</v>
      </c>
      <c r="AK22" s="85">
        <f>IFERROR(LARGE($D$103:$AQ$110,AK$29),0)</f>
        <v>0</v>
      </c>
      <c r="AL22" s="85">
        <f>IFERROR(LARGE($D$103:$AQ$110,AL$29),0)</f>
        <v>0</v>
      </c>
      <c r="AM22" s="85">
        <f>IFERROR(LARGE($D$103:$AQ$110,AM$29),0)</f>
        <v>0</v>
      </c>
      <c r="AN22" s="85">
        <f>IFERROR(LARGE($D$103:$AQ$110,AN$29),0)</f>
        <v>0</v>
      </c>
      <c r="AO22" s="85">
        <f>IFERROR(LARGE($D$103:$AQ$110,AO$29),0)</f>
        <v>0</v>
      </c>
      <c r="AP22" s="85">
        <f>IFERROR(LARGE($D$103:$AQ$110,AP$29),0)</f>
        <v>0</v>
      </c>
      <c r="AQ22" s="86">
        <f>IFERROR(LARGE($D$103:$AQ$110,AQ$29),0)</f>
        <v>0</v>
      </c>
      <c r="AR22" s="88">
        <f>IF((D22-INT(D22))&gt;=0.001,1,0)+IF((E22-INT(E22))&gt;=0.001,1,0)+IF((F22-INT(F22))&gt;=0.001,1,0)+IF((G22-INT(G22))&gt;=0.001,1,0)+IF((H22-INT(H22))&gt;=0.001,1,0)+IF((I22-INT(I22))&gt;=0.001,1,0)+IF((J22-INT(J22))&gt;=0.001,1,0)+IF((K22-INT(K22))&gt;=0.001,1,0)+IF((L22-INT(L22))&gt;=0.001,1,0)+IF((M22-INT(M22))&gt;=0.001,1,0)+IF((N22-INT(N22))&gt;=0.001,1,0)+IF((O22-INT(O22))&gt;=0.001,1,0)+IF((P22-INT(P22))&gt;=0.001,1,0)+IF((Q22-INT(Q22))&gt;=0.001,1,0)+IF((R22-INT(R22))&gt;=0.001,1,0)+IF((S22-INT(S22))&gt;=0.001,1,0)+IF((T22-INT(T22))&gt;=0.001,1,0)+IF((U22-INT(U22))&gt;=0.001,1,0)+IF((V22-INT(V22))&gt;=0.001,1,0)+IF((W22-INT(W22))&gt;=0.001,1,0)+IF((X22-INT(X22))&gt;=0.001,1,0)+IF((Y22-INT(Y22))&gt;=0.001,1,0)+IF((Z22-INT(Z22))&gt;=0.001,1,0)+IF((AA22-INT(AA22))&gt;=0.001,1,0)+IF((AB22-INT(AB22))&gt;=0.001,1,0)+IF((AC22-INT(AC22))&gt;=0.001,1,0)+IF((AD22-INT(AD22))&gt;=0.001,1,0)+IF((AE22-INT(AE22))&gt;=0.001,1,0)+IF((AF22-INT(AF22))&gt;=0.001,1,0)+IF((AG22-INT(AG22))&gt;=0.001,1,0)+IF((AH22-INT(AH22))&gt;=0.001,1,0)+IF((AI22-INT(AI22))&gt;=0.001,1,0)+IF((AJ22-INT(AJ22))&gt;=0.001,1,0)+IF((AK22-INT(AK22))&gt;=0.001,1,0)+IF((AL22-INT(AL22))&gt;=0.001,1,0)+IF((AM22-INT(AM22))&gt;=0.001,1,0)+IF((AN22-INT(AN22))&gt;=0.001,1,0)+IF((AO22-INT(AO22))&gt;=0.001,1,0)+IF((AP22-INT(AP22))&gt;=0.001,1,0)+IF((AQ22-INT(AQ22))&gt;=0.001,1,0)</f>
        <v>0</v>
      </c>
      <c r="AS22" s="87">
        <f>COUNTIF(D22:AQ22,"&gt;=0")-COUNTIF(D22:AQ22,"=0")-AR22</f>
        <v>0</v>
      </c>
      <c r="AT22" s="99">
        <f>COUNTIF(D22:AQ22,"&gt;0")</f>
        <v>0</v>
      </c>
      <c r="AU22" s="363">
        <f>COUNTIF(D22:AQ22,"&gt;=10")</f>
        <v>0</v>
      </c>
      <c r="AV22" s="334">
        <f>COUNTIF(D22:AQ22,"&gt;=8")</f>
        <v>0</v>
      </c>
      <c r="AW22" s="171"/>
    </row>
    <row r="23" spans="1:49" ht="12.75" hidden="1" customHeight="1" x14ac:dyDescent="0.2">
      <c r="A23" s="274">
        <f>RANK(C23,C$9:C$23,0)</f>
        <v>8</v>
      </c>
      <c r="B23" s="51" t="s">
        <v>78</v>
      </c>
      <c r="C23" s="68">
        <f>SUM(D23:K23)</f>
        <v>0</v>
      </c>
      <c r="D23" s="82">
        <f>IFERROR(LARGE($D$111:$AQ$118,D$29),0)</f>
        <v>0</v>
      </c>
      <c r="E23" s="83">
        <f>IFERROR(LARGE($D$111:$AQ$118,E$29),0)</f>
        <v>0</v>
      </c>
      <c r="F23" s="83">
        <f>IFERROR(LARGE($D$111:$AQ$118,F$29),0)</f>
        <v>0</v>
      </c>
      <c r="G23" s="83">
        <f>IFERROR(LARGE($D$111:$AQ$118,G$29),0)</f>
        <v>0</v>
      </c>
      <c r="H23" s="83">
        <f>IFERROR(LARGE($D$111:$AQ$118,H$29),0)</f>
        <v>0</v>
      </c>
      <c r="I23" s="83">
        <f>IFERROR(LARGE($D$111:$AQ$118,I$29),0)</f>
        <v>0</v>
      </c>
      <c r="J23" s="83">
        <f>IFERROR(LARGE($D$111:$AQ$118,J$29),0)</f>
        <v>0</v>
      </c>
      <c r="K23" s="84">
        <f>IFERROR(LARGE($D$111:$AQ$118,K$29),0)</f>
        <v>0</v>
      </c>
      <c r="L23" s="272">
        <f>IFERROR(LARGE($D$111:$AQ$118,L$29),0)</f>
        <v>0</v>
      </c>
      <c r="M23" s="273">
        <f>IFERROR(LARGE($D$111:$AQ$118,M$29),0)</f>
        <v>0</v>
      </c>
      <c r="N23" s="244">
        <f>IFERROR(LARGE($D$111:$AQ$118,N$29),0)</f>
        <v>0</v>
      </c>
      <c r="O23" s="85">
        <f>IFERROR(LARGE($D$111:$AQ$118,O$29),0)</f>
        <v>0</v>
      </c>
      <c r="P23" s="85">
        <f>IFERROR(LARGE($D$111:$AQ$118,P$29),0)</f>
        <v>0</v>
      </c>
      <c r="Q23" s="85">
        <f>IFERROR(LARGE($D$111:$AQ$118,Q$29),0)</f>
        <v>0</v>
      </c>
      <c r="R23" s="85">
        <f>IFERROR(LARGE($D$111:$AQ$118,R$29),0)</f>
        <v>0</v>
      </c>
      <c r="S23" s="85">
        <f>IFERROR(LARGE($D$111:$AQ$118,S$29),0)</f>
        <v>0</v>
      </c>
      <c r="T23" s="85">
        <f>IFERROR(LARGE($D$111:$AQ$118,T$29),0)</f>
        <v>0</v>
      </c>
      <c r="U23" s="85">
        <f>IFERROR(LARGE($D$111:$AQ$118,U$29),0)</f>
        <v>0</v>
      </c>
      <c r="V23" s="85">
        <f>IFERROR(LARGE($D$111:$AQ$118,V$29),0)</f>
        <v>0</v>
      </c>
      <c r="W23" s="85">
        <f>IFERROR(LARGE($D$111:$AQ$118,W$29),0)</f>
        <v>0</v>
      </c>
      <c r="X23" s="85">
        <f>IFERROR(LARGE($D$111:$AQ$118,X$29),0)</f>
        <v>0</v>
      </c>
      <c r="Y23" s="85">
        <f>IFERROR(LARGE($D$111:$AQ$118,Y$29),0)</f>
        <v>0</v>
      </c>
      <c r="Z23" s="85">
        <f>IFERROR(LARGE($D$111:$AQ$118,Z$29),0)</f>
        <v>0</v>
      </c>
      <c r="AA23" s="85">
        <f>IFERROR(LARGE($D$111:$AQ$118,AA$29),0)</f>
        <v>0</v>
      </c>
      <c r="AB23" s="85">
        <f>IFERROR(LARGE($D$111:$AQ$118,AB$29),0)</f>
        <v>0</v>
      </c>
      <c r="AC23" s="85">
        <f>IFERROR(LARGE($D$111:$AQ$118,AC$29),0)</f>
        <v>0</v>
      </c>
      <c r="AD23" s="85">
        <f>IFERROR(LARGE($D$111:$AQ$118,AD$29),0)</f>
        <v>0</v>
      </c>
      <c r="AE23" s="85">
        <f>IFERROR(LARGE($D$111:$AQ$118,AE$29),0)</f>
        <v>0</v>
      </c>
      <c r="AF23" s="85">
        <f>IFERROR(LARGE($D$111:$AQ$118,AF$29),0)</f>
        <v>0</v>
      </c>
      <c r="AG23" s="85">
        <f>IFERROR(LARGE($D$111:$AQ$118,AG$29),0)</f>
        <v>0</v>
      </c>
      <c r="AH23" s="85">
        <f>IFERROR(LARGE($D$111:$AQ$118,AH$29),0)</f>
        <v>0</v>
      </c>
      <c r="AI23" s="85">
        <f>IFERROR(LARGE($D$111:$AQ$118,AI$29),0)</f>
        <v>0</v>
      </c>
      <c r="AJ23" s="85">
        <f>IFERROR(LARGE($D$111:$AQ$118,AJ$29),0)</f>
        <v>0</v>
      </c>
      <c r="AK23" s="85">
        <f>IFERROR(LARGE($D$111:$AQ$118,AK$29),0)</f>
        <v>0</v>
      </c>
      <c r="AL23" s="85">
        <f>IFERROR(LARGE($D$111:$AQ$118,AL$29),0)</f>
        <v>0</v>
      </c>
      <c r="AM23" s="85">
        <f>IFERROR(LARGE($D$111:$AQ$118,AM$29),0)</f>
        <v>0</v>
      </c>
      <c r="AN23" s="85">
        <f>IFERROR(LARGE($D$111:$AQ$118,AN$29),0)</f>
        <v>0</v>
      </c>
      <c r="AO23" s="85">
        <f>IFERROR(LARGE($D$111:$AQ$118,AO$29),0)</f>
        <v>0</v>
      </c>
      <c r="AP23" s="85">
        <f>IFERROR(LARGE($D$111:$AQ$118,AP$29),0)</f>
        <v>0</v>
      </c>
      <c r="AQ23" s="86">
        <f>IFERROR(LARGE($D$111:$AQ$118,AQ$29),0)</f>
        <v>0</v>
      </c>
      <c r="AR23" s="88">
        <f>IF((D23-INT(D23))&gt;=0.001,1,0)+IF((E23-INT(E23))&gt;=0.001,1,0)+IF((F23-INT(F23))&gt;=0.001,1,0)+IF((G23-INT(G23))&gt;=0.001,1,0)+IF((H23-INT(H23))&gt;=0.001,1,0)+IF((I23-INT(I23))&gt;=0.001,1,0)+IF((J23-INT(J23))&gt;=0.001,1,0)+IF((K23-INT(K23))&gt;=0.001,1,0)+IF((L23-INT(L23))&gt;=0.001,1,0)+IF((M23-INT(M23))&gt;=0.001,1,0)+IF((N23-INT(N23))&gt;=0.001,1,0)+IF((O23-INT(O23))&gt;=0.001,1,0)+IF((P23-INT(P23))&gt;=0.001,1,0)+IF((Q23-INT(Q23))&gt;=0.001,1,0)+IF((R23-INT(R23))&gt;=0.001,1,0)+IF((S23-INT(S23))&gt;=0.001,1,0)+IF((T23-INT(T23))&gt;=0.001,1,0)+IF((U23-INT(U23))&gt;=0.001,1,0)+IF((V23-INT(V23))&gt;=0.001,1,0)+IF((W23-INT(W23))&gt;=0.001,1,0)+IF((X23-INT(X23))&gt;=0.001,1,0)+IF((Y23-INT(Y23))&gt;=0.001,1,0)+IF((Z23-INT(Z23))&gt;=0.001,1,0)+IF((AA23-INT(AA23))&gt;=0.001,1,0)+IF((AB23-INT(AB23))&gt;=0.001,1,0)+IF((AC23-INT(AC23))&gt;=0.001,1,0)+IF((AD23-INT(AD23))&gt;=0.001,1,0)+IF((AE23-INT(AE23))&gt;=0.001,1,0)+IF((AF23-INT(AF23))&gt;=0.001,1,0)+IF((AG23-INT(AG23))&gt;=0.001,1,0)+IF((AH23-INT(AH23))&gt;=0.001,1,0)+IF((AI23-INT(AI23))&gt;=0.001,1,0)+IF((AJ23-INT(AJ23))&gt;=0.001,1,0)+IF((AK23-INT(AK23))&gt;=0.001,1,0)+IF((AL23-INT(AL23))&gt;=0.001,1,0)+IF((AM23-INT(AM23))&gt;=0.001,1,0)+IF((AN23-INT(AN23))&gt;=0.001,1,0)+IF((AO23-INT(AO23))&gt;=0.001,1,0)+IF((AP23-INT(AP23))&gt;=0.001,1,0)+IF((AQ23-INT(AQ23))&gt;=0.001,1,0)</f>
        <v>0</v>
      </c>
      <c r="AS23" s="87">
        <f>COUNTIF(D23:AQ23,"&gt;=0")-COUNTIF(D23:AQ23,"=0")-AR23</f>
        <v>0</v>
      </c>
      <c r="AT23" s="99">
        <f>COUNTIF(D23:AQ23,"&gt;0")</f>
        <v>0</v>
      </c>
      <c r="AU23" s="363">
        <f>COUNTIF(D23:AQ23,"&gt;=10")</f>
        <v>0</v>
      </c>
      <c r="AV23" s="335">
        <f>COUNTIF(D23:AQ23,"&gt;=8")</f>
        <v>0</v>
      </c>
      <c r="AW23" s="171"/>
    </row>
    <row r="24" spans="1:49" x14ac:dyDescent="0.2"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47"/>
      <c r="O24" s="47"/>
      <c r="P24" s="47"/>
      <c r="Q24" s="47"/>
      <c r="R24" s="47"/>
      <c r="S24" s="47"/>
      <c r="T24" s="47"/>
      <c r="AR24" s="38">
        <f>SUM(AR9:AR23)</f>
        <v>47</v>
      </c>
      <c r="AS24" s="39">
        <f>SUM(AS9:AS23)</f>
        <v>16</v>
      </c>
      <c r="AT24" s="28">
        <f>SUM(AT9:AT23)</f>
        <v>63</v>
      </c>
      <c r="AU24" s="362">
        <f>SUM(AU9:AU23)</f>
        <v>8</v>
      </c>
      <c r="AV24" s="362">
        <f>SUM(AV9:AV23)</f>
        <v>23</v>
      </c>
    </row>
    <row r="25" spans="1:49" hidden="1" x14ac:dyDescent="0.2"/>
    <row r="26" spans="1:49" hidden="1" x14ac:dyDescent="0.2"/>
    <row r="27" spans="1:49" hidden="1" x14ac:dyDescent="0.2"/>
    <row r="28" spans="1:49" hidden="1" x14ac:dyDescent="0.2"/>
    <row r="29" spans="1:49" hidden="1" x14ac:dyDescent="0.2">
      <c r="A29" s="280" t="s">
        <v>223</v>
      </c>
      <c r="B29" s="281"/>
      <c r="C29" s="281"/>
      <c r="D29" s="281">
        <v>1</v>
      </c>
      <c r="E29" s="281">
        <v>2</v>
      </c>
      <c r="F29" s="281">
        <v>3</v>
      </c>
      <c r="G29" s="281">
        <v>4</v>
      </c>
      <c r="H29" s="281">
        <v>5</v>
      </c>
      <c r="I29" s="281">
        <v>6</v>
      </c>
      <c r="J29" s="281">
        <v>7</v>
      </c>
      <c r="K29" s="281">
        <v>8</v>
      </c>
      <c r="L29" s="281">
        <v>9</v>
      </c>
      <c r="M29" s="281">
        <v>10</v>
      </c>
      <c r="N29" s="281">
        <v>11</v>
      </c>
      <c r="O29" s="281">
        <v>12</v>
      </c>
      <c r="P29" s="281">
        <v>13</v>
      </c>
      <c r="Q29" s="281">
        <v>14</v>
      </c>
      <c r="R29" s="281">
        <v>15</v>
      </c>
      <c r="S29" s="281">
        <v>16</v>
      </c>
      <c r="T29" s="281">
        <v>17</v>
      </c>
      <c r="U29" s="281">
        <v>18</v>
      </c>
      <c r="V29" s="281">
        <v>19</v>
      </c>
      <c r="W29" s="281">
        <v>20</v>
      </c>
      <c r="X29" s="281">
        <v>21</v>
      </c>
      <c r="Y29" s="281">
        <v>22</v>
      </c>
      <c r="Z29" s="281">
        <v>23</v>
      </c>
      <c r="AA29" s="281">
        <v>24</v>
      </c>
      <c r="AB29" s="281">
        <v>25</v>
      </c>
      <c r="AC29" s="281">
        <v>26</v>
      </c>
      <c r="AD29" s="281">
        <v>27</v>
      </c>
      <c r="AE29" s="281">
        <v>28</v>
      </c>
      <c r="AF29" s="281">
        <v>29</v>
      </c>
      <c r="AG29" s="281">
        <v>30</v>
      </c>
      <c r="AH29" s="281">
        <v>31</v>
      </c>
      <c r="AI29" s="281">
        <v>32</v>
      </c>
      <c r="AJ29" s="281">
        <v>33</v>
      </c>
      <c r="AK29" s="281">
        <v>34</v>
      </c>
      <c r="AL29" s="281">
        <v>35</v>
      </c>
      <c r="AM29" s="281">
        <v>36</v>
      </c>
      <c r="AN29" s="281">
        <v>37</v>
      </c>
      <c r="AO29" s="281">
        <v>38</v>
      </c>
      <c r="AP29" s="281">
        <v>39</v>
      </c>
      <c r="AQ29" s="281">
        <v>40</v>
      </c>
      <c r="AR29" s="171"/>
    </row>
    <row r="30" spans="1:49" hidden="1" x14ac:dyDescent="0.2"/>
    <row r="31" spans="1:49" hidden="1" x14ac:dyDescent="0.2">
      <c r="A31" s="63" t="s">
        <v>94</v>
      </c>
      <c r="B31" s="69" t="s">
        <v>90</v>
      </c>
      <c r="D31" s="71" t="str">
        <f>IFERROR(LARGE('M 35-49'!$T$300:$T$350,D$29),"")</f>
        <v/>
      </c>
      <c r="E31" s="72" t="str">
        <f>IFERROR(LARGE('M 35-49'!$T$300:$T$350,E$29),"")</f>
        <v/>
      </c>
      <c r="F31" s="72" t="str">
        <f>IFERROR(LARGE('M 35-49'!$T$300:$T$350,F$29),"")</f>
        <v/>
      </c>
      <c r="G31" s="72" t="str">
        <f>IFERROR(LARGE('M 35-49'!$T$300:$T$350,G$29),"")</f>
        <v/>
      </c>
      <c r="H31" s="72" t="str">
        <f>IFERROR(LARGE('M 35-49'!$T$300:$T$350,H$29),"")</f>
        <v/>
      </c>
      <c r="I31" s="72" t="str">
        <f>IFERROR(LARGE('M 35-49'!$T$300:$T$350,I$29),"")</f>
        <v/>
      </c>
      <c r="J31" s="72" t="str">
        <f>IFERROR(LARGE('M 35-49'!$T$300:$T$350,J$29),"")</f>
        <v/>
      </c>
      <c r="K31" s="72" t="str">
        <f>IFERROR(LARGE('M 35-49'!$T$300:$T$350,K$29),"")</f>
        <v/>
      </c>
      <c r="L31" s="72" t="str">
        <f>IFERROR(LARGE('M 35-49'!$T$300:$T$350,L$29),"")</f>
        <v/>
      </c>
      <c r="M31" s="72" t="str">
        <f>IFERROR(LARGE('M 35-49'!$T$300:$T$350,M$29),"")</f>
        <v/>
      </c>
      <c r="N31" s="72" t="str">
        <f>IFERROR(LARGE('M 35-49'!$T$300:$T$350,N$29),"")</f>
        <v/>
      </c>
      <c r="O31" s="72" t="str">
        <f>IFERROR(LARGE('M 35-49'!$T$300:$T$350,O$29),"")</f>
        <v/>
      </c>
      <c r="P31" s="72" t="str">
        <f>IFERROR(LARGE('M 35-49'!$T$300:$T$350,P$29),"")</f>
        <v/>
      </c>
      <c r="Q31" s="72" t="str">
        <f>IFERROR(LARGE('M 35-49'!$T$300:$T$350,Q$29),"")</f>
        <v/>
      </c>
      <c r="R31" s="72" t="str">
        <f>IFERROR(LARGE('M 35-49'!$T$300:$T$350,R$29),"")</f>
        <v/>
      </c>
      <c r="S31" s="72" t="str">
        <f>IFERROR(LARGE('M 35-49'!$T$300:$T$350,S$29),"")</f>
        <v/>
      </c>
      <c r="T31" s="72" t="str">
        <f>IFERROR(LARGE('M 35-49'!$T$300:$T$350,T$29),"")</f>
        <v/>
      </c>
      <c r="U31" s="72" t="str">
        <f>IFERROR(LARGE('M 35-49'!$T$300:$T$350,U$29),"")</f>
        <v/>
      </c>
      <c r="V31" s="72" t="str">
        <f>IFERROR(LARGE('M 35-49'!$T$300:$T$350,V$29),"")</f>
        <v/>
      </c>
      <c r="W31" s="72" t="str">
        <f>IFERROR(LARGE('M 35-49'!$T$300:$T$350,W$29),"")</f>
        <v/>
      </c>
      <c r="X31" s="72" t="str">
        <f>IFERROR(LARGE('M 35-49'!$T$300:$T$350,X$29),"")</f>
        <v/>
      </c>
      <c r="Y31" s="72" t="str">
        <f>IFERROR(LARGE('M 35-49'!$T$300:$T$350,Y$29),"")</f>
        <v/>
      </c>
      <c r="Z31" s="72" t="str">
        <f>IFERROR(LARGE('M 35-49'!$T$300:$T$350,Z$29),"")</f>
        <v/>
      </c>
      <c r="AA31" s="72" t="str">
        <f>IFERROR(LARGE('M 35-49'!$T$300:$T$350,AA$29),"")</f>
        <v/>
      </c>
      <c r="AB31" s="72" t="str">
        <f>IFERROR(LARGE('M 35-49'!$T$300:$T$350,AB$29),"")</f>
        <v/>
      </c>
      <c r="AC31" s="72" t="str">
        <f>IFERROR(LARGE('M 35-49'!$T$300:$T$350,AC$29),"")</f>
        <v/>
      </c>
      <c r="AD31" s="72" t="str">
        <f>IFERROR(LARGE('M 35-49'!$T$300:$T$350,AD$29),"")</f>
        <v/>
      </c>
      <c r="AE31" s="72" t="str">
        <f>IFERROR(LARGE('M 35-49'!$T$300:$T$350,AE$29),"")</f>
        <v/>
      </c>
      <c r="AF31" s="72" t="str">
        <f>IFERROR(LARGE('M 35-49'!$T$300:$T$350,AF$29),"")</f>
        <v/>
      </c>
      <c r="AG31" s="72" t="str">
        <f>IFERROR(LARGE('M 35-49'!$T$300:$T$350,AG$29),"")</f>
        <v/>
      </c>
      <c r="AH31" s="72" t="str">
        <f>IFERROR(LARGE('M 35-49'!$T$300:$T$350,AH$29),"")</f>
        <v/>
      </c>
      <c r="AI31" s="72" t="str">
        <f>IFERROR(LARGE('M 35-49'!$T$300:$T$350,AI$29),"")</f>
        <v/>
      </c>
      <c r="AJ31" s="72" t="str">
        <f>IFERROR(LARGE('M 35-49'!$T$300:$T$350,AJ$29),"")</f>
        <v/>
      </c>
      <c r="AK31" s="72" t="str">
        <f>IFERROR(LARGE('M 35-49'!$T$300:$T$350,AK$29),"")</f>
        <v/>
      </c>
      <c r="AL31" s="72" t="str">
        <f>IFERROR(LARGE('M 35-49'!$T$300:$T$350,AL$29),"")</f>
        <v/>
      </c>
      <c r="AM31" s="72" t="str">
        <f>IFERROR(LARGE('M 35-49'!$T$300:$T$350,AM$29),"")</f>
        <v/>
      </c>
      <c r="AN31" s="72" t="str">
        <f>IFERROR(LARGE('M 35-49'!$T$300:$T$350,AN$29),"")</f>
        <v/>
      </c>
      <c r="AO31" s="72" t="str">
        <f>IFERROR(LARGE('M 35-49'!$T$300:$T$350,AO$29),"")</f>
        <v/>
      </c>
      <c r="AP31" s="72" t="str">
        <f>IFERROR(LARGE('M 35-49'!$T$300:$T$350,AP$29),"")</f>
        <v/>
      </c>
      <c r="AQ31" s="73" t="str">
        <f>IFERROR(LARGE('M 35-49'!$T$300:$T$350,AQ$29),"")</f>
        <v/>
      </c>
    </row>
    <row r="32" spans="1:49" hidden="1" x14ac:dyDescent="0.2">
      <c r="B32" s="69" t="s">
        <v>91</v>
      </c>
      <c r="D32" s="74" t="str">
        <f>IFERROR(LARGE('M 50-59'!$T$300:$T$364,D$29),"")</f>
        <v/>
      </c>
      <c r="E32" s="75" t="str">
        <f>IFERROR(LARGE('M 50-59'!$T$300:$T$364,E$29),"")</f>
        <v/>
      </c>
      <c r="F32" s="75" t="str">
        <f>IFERROR(LARGE('M 50-59'!$T$300:$T$364,F$29),"")</f>
        <v/>
      </c>
      <c r="G32" s="75" t="str">
        <f>IFERROR(LARGE('M 50-59'!$T$300:$T$364,G$29),"")</f>
        <v/>
      </c>
      <c r="H32" s="75" t="str">
        <f>IFERROR(LARGE('M 50-59'!$T$300:$T$364,H$29),"")</f>
        <v/>
      </c>
      <c r="I32" s="75" t="str">
        <f>IFERROR(LARGE('M 50-59'!$T$300:$T$364,I$29),"")</f>
        <v/>
      </c>
      <c r="J32" s="75" t="str">
        <f>IFERROR(LARGE('M 50-59'!$T$300:$T$364,J$29),"")</f>
        <v/>
      </c>
      <c r="K32" s="75" t="str">
        <f>IFERROR(LARGE('M 50-59'!$T$300:$T$364,K$29),"")</f>
        <v/>
      </c>
      <c r="L32" s="75" t="str">
        <f>IFERROR(LARGE('M 50-59'!$T$300:$T$364,L$29),"")</f>
        <v/>
      </c>
      <c r="M32" s="75" t="str">
        <f>IFERROR(LARGE('M 50-59'!$T$300:$T$364,M$29),"")</f>
        <v/>
      </c>
      <c r="N32" s="75" t="str">
        <f>IFERROR(LARGE('M 50-59'!$T$300:$T$364,N$29),"")</f>
        <v/>
      </c>
      <c r="O32" s="75" t="str">
        <f>IFERROR(LARGE('M 50-59'!$T$300:$T$364,O$29),"")</f>
        <v/>
      </c>
      <c r="P32" s="75" t="str">
        <f>IFERROR(LARGE('M 50-59'!$T$300:$T$364,P$29),"")</f>
        <v/>
      </c>
      <c r="Q32" s="75" t="str">
        <f>IFERROR(LARGE('M 50-59'!$T$300:$T$364,Q$29),"")</f>
        <v/>
      </c>
      <c r="R32" s="75" t="str">
        <f>IFERROR(LARGE('M 50-59'!$T$300:$T$364,R$29),"")</f>
        <v/>
      </c>
      <c r="S32" s="75" t="str">
        <f>IFERROR(LARGE('M 50-59'!$T$300:$T$364,S$29),"")</f>
        <v/>
      </c>
      <c r="T32" s="75" t="str">
        <f>IFERROR(LARGE('M 50-59'!$T$300:$T$364,T$29),"")</f>
        <v/>
      </c>
      <c r="U32" s="75" t="str">
        <f>IFERROR(LARGE('M 50-59'!$T$300:$T$364,U$29),"")</f>
        <v/>
      </c>
      <c r="V32" s="75" t="str">
        <f>IFERROR(LARGE('M 50-59'!$T$300:$T$364,V$29),"")</f>
        <v/>
      </c>
      <c r="W32" s="75" t="str">
        <f>IFERROR(LARGE('M 50-59'!$T$300:$T$364,W$29),"")</f>
        <v/>
      </c>
      <c r="X32" s="75" t="str">
        <f>IFERROR(LARGE('M 50-59'!$T$300:$T$364,X$29),"")</f>
        <v/>
      </c>
      <c r="Y32" s="75" t="str">
        <f>IFERROR(LARGE('M 50-59'!$T$300:$T$364,Y$29),"")</f>
        <v/>
      </c>
      <c r="Z32" s="75" t="str">
        <f>IFERROR(LARGE('M 50-59'!$T$300:$T$364,Z$29),"")</f>
        <v/>
      </c>
      <c r="AA32" s="75" t="str">
        <f>IFERROR(LARGE('M 50-59'!$T$300:$T$364,AA$29),"")</f>
        <v/>
      </c>
      <c r="AB32" s="75" t="str">
        <f>IFERROR(LARGE('M 50-59'!$T$300:$T$364,AB$29),"")</f>
        <v/>
      </c>
      <c r="AC32" s="75" t="str">
        <f>IFERROR(LARGE('M 50-59'!$T$300:$T$364,AC$29),"")</f>
        <v/>
      </c>
      <c r="AD32" s="75" t="str">
        <f>IFERROR(LARGE('M 50-59'!$T$300:$T$364,AD$29),"")</f>
        <v/>
      </c>
      <c r="AE32" s="75" t="str">
        <f>IFERROR(LARGE('M 50-59'!$T$300:$T$364,AE$29),"")</f>
        <v/>
      </c>
      <c r="AF32" s="75" t="str">
        <f>IFERROR(LARGE('M 50-59'!$T$300:$T$364,AF$29),"")</f>
        <v/>
      </c>
      <c r="AG32" s="75" t="str">
        <f>IFERROR(LARGE('M 50-59'!$T$300:$T$364,AG$29),"")</f>
        <v/>
      </c>
      <c r="AH32" s="75" t="str">
        <f>IFERROR(LARGE('M 50-59'!$T$300:$T$364,AH$29),"")</f>
        <v/>
      </c>
      <c r="AI32" s="75" t="str">
        <f>IFERROR(LARGE('M 50-59'!$T$300:$T$364,AI$29),"")</f>
        <v/>
      </c>
      <c r="AJ32" s="75" t="str">
        <f>IFERROR(LARGE('M 50-59'!$T$300:$T$364,AJ$29),"")</f>
        <v/>
      </c>
      <c r="AK32" s="75" t="str">
        <f>IFERROR(LARGE('M 50-59'!$T$300:$T$364,AK$29),"")</f>
        <v/>
      </c>
      <c r="AL32" s="75" t="str">
        <f>IFERROR(LARGE('M 50-59'!$T$300:$T$364,AL$29),"")</f>
        <v/>
      </c>
      <c r="AM32" s="75" t="str">
        <f>IFERROR(LARGE('M 50-59'!$T$300:$T$364,AM$29),"")</f>
        <v/>
      </c>
      <c r="AN32" s="75" t="str">
        <f>IFERROR(LARGE('M 50-59'!$T$300:$T$364,AN$29),"")</f>
        <v/>
      </c>
      <c r="AO32" s="75" t="str">
        <f>IFERROR(LARGE('M 50-59'!$T$300:$T$364,AO$29),"")</f>
        <v/>
      </c>
      <c r="AP32" s="75" t="str">
        <f>IFERROR(LARGE('M 50-59'!$T$300:$T$364,AP$29),"")</f>
        <v/>
      </c>
      <c r="AQ32" s="76" t="str">
        <f>IFERROR(LARGE('M 50-59'!$T$300:$T$364,AQ$29),"")</f>
        <v/>
      </c>
    </row>
    <row r="33" spans="1:43" hidden="1" x14ac:dyDescent="0.2">
      <c r="B33" s="69" t="s">
        <v>92</v>
      </c>
      <c r="D33" s="74" t="str">
        <f>IFERROR(LARGE('M 60-69'!$T$300:$T$366,D$29),"")</f>
        <v/>
      </c>
      <c r="E33" s="75" t="str">
        <f>IFERROR(LARGE('M 60-69'!$T$300:$T$366,E$29),"")</f>
        <v/>
      </c>
      <c r="F33" s="75" t="str">
        <f>IFERROR(LARGE('M 60-69'!$T$300:$T$366,F$29),"")</f>
        <v/>
      </c>
      <c r="G33" s="75" t="str">
        <f>IFERROR(LARGE('M 60-69'!$T$300:$T$366,G$29),"")</f>
        <v/>
      </c>
      <c r="H33" s="75" t="str">
        <f>IFERROR(LARGE('M 60-69'!$T$300:$T$366,H$29),"")</f>
        <v/>
      </c>
      <c r="I33" s="75" t="str">
        <f>IFERROR(LARGE('M 60-69'!$T$300:$T$366,I$29),"")</f>
        <v/>
      </c>
      <c r="J33" s="75" t="str">
        <f>IFERROR(LARGE('M 60-69'!$T$300:$T$366,J$29),"")</f>
        <v/>
      </c>
      <c r="K33" s="75" t="str">
        <f>IFERROR(LARGE('M 60-69'!$T$300:$T$366,K$29),"")</f>
        <v/>
      </c>
      <c r="L33" s="75" t="str">
        <f>IFERROR(LARGE('M 60-69'!$T$300:$T$366,L$29),"")</f>
        <v/>
      </c>
      <c r="M33" s="75" t="str">
        <f>IFERROR(LARGE('M 60-69'!$T$300:$T$366,M$29),"")</f>
        <v/>
      </c>
      <c r="N33" s="75" t="str">
        <f>IFERROR(LARGE('M 60-69'!$T$300:$T$366,N$29),"")</f>
        <v/>
      </c>
      <c r="O33" s="75" t="str">
        <f>IFERROR(LARGE('M 60-69'!$T$300:$T$366,O$29),"")</f>
        <v/>
      </c>
      <c r="P33" s="75" t="str">
        <f>IFERROR(LARGE('M 60-69'!$T$300:$T$366,P$29),"")</f>
        <v/>
      </c>
      <c r="Q33" s="75" t="str">
        <f>IFERROR(LARGE('M 60-69'!$T$300:$T$366,Q$29),"")</f>
        <v/>
      </c>
      <c r="R33" s="75" t="str">
        <f>IFERROR(LARGE('M 60-69'!$T$300:$T$366,R$29),"")</f>
        <v/>
      </c>
      <c r="S33" s="75" t="str">
        <f>IFERROR(LARGE('M 60-69'!$T$300:$T$366,S$29),"")</f>
        <v/>
      </c>
      <c r="T33" s="75" t="str">
        <f>IFERROR(LARGE('M 60-69'!$T$300:$T$366,T$29),"")</f>
        <v/>
      </c>
      <c r="U33" s="75" t="str">
        <f>IFERROR(LARGE('M 60-69'!$T$300:$T$366,U$29),"")</f>
        <v/>
      </c>
      <c r="V33" s="75" t="str">
        <f>IFERROR(LARGE('M 60-69'!$T$300:$T$366,V$29),"")</f>
        <v/>
      </c>
      <c r="W33" s="75" t="str">
        <f>IFERROR(LARGE('M 60-69'!$T$300:$T$366,W$29),"")</f>
        <v/>
      </c>
      <c r="X33" s="75" t="str">
        <f>IFERROR(LARGE('M 60-69'!$T$300:$T$366,X$29),"")</f>
        <v/>
      </c>
      <c r="Y33" s="75" t="str">
        <f>IFERROR(LARGE('M 60-69'!$T$300:$T$366,Y$29),"")</f>
        <v/>
      </c>
      <c r="Z33" s="75" t="str">
        <f>IFERROR(LARGE('M 60-69'!$T$300:$T$366,Z$29),"")</f>
        <v/>
      </c>
      <c r="AA33" s="75" t="str">
        <f>IFERROR(LARGE('M 60-69'!$T$300:$T$366,AA$29),"")</f>
        <v/>
      </c>
      <c r="AB33" s="75" t="str">
        <f>IFERROR(LARGE('M 60-69'!$T$300:$T$366,AB$29),"")</f>
        <v/>
      </c>
      <c r="AC33" s="75" t="str">
        <f>IFERROR(LARGE('M 60-69'!$T$300:$T$366,AC$29),"")</f>
        <v/>
      </c>
      <c r="AD33" s="75" t="str">
        <f>IFERROR(LARGE('M 60-69'!$T$300:$T$366,AD$29),"")</f>
        <v/>
      </c>
      <c r="AE33" s="75" t="str">
        <f>IFERROR(LARGE('M 60-69'!$T$300:$T$366,AE$29),"")</f>
        <v/>
      </c>
      <c r="AF33" s="75" t="str">
        <f>IFERROR(LARGE('M 60-69'!$T$300:$T$366,AF$29),"")</f>
        <v/>
      </c>
      <c r="AG33" s="75" t="str">
        <f>IFERROR(LARGE('M 60-69'!$T$300:$T$366,AG$29),"")</f>
        <v/>
      </c>
      <c r="AH33" s="75" t="str">
        <f>IFERROR(LARGE('M 60-69'!$T$300:$T$366,AH$29),"")</f>
        <v/>
      </c>
      <c r="AI33" s="75" t="str">
        <f>IFERROR(LARGE('M 60-69'!$T$300:$T$366,AI$29),"")</f>
        <v/>
      </c>
      <c r="AJ33" s="75" t="str">
        <f>IFERROR(LARGE('M 60-69'!$T$300:$T$366,AJ$29),"")</f>
        <v/>
      </c>
      <c r="AK33" s="75" t="str">
        <f>IFERROR(LARGE('M 60-69'!$T$300:$T$366,AK$29),"")</f>
        <v/>
      </c>
      <c r="AL33" s="75" t="str">
        <f>IFERROR(LARGE('M 60-69'!$T$300:$T$366,AL$29),"")</f>
        <v/>
      </c>
      <c r="AM33" s="75" t="str">
        <f>IFERROR(LARGE('M 60-69'!$T$300:$T$366,AM$29),"")</f>
        <v/>
      </c>
      <c r="AN33" s="75" t="str">
        <f>IFERROR(LARGE('M 60-69'!$T$300:$T$366,AN$29),"")</f>
        <v/>
      </c>
      <c r="AO33" s="75" t="str">
        <f>IFERROR(LARGE('M 60-69'!$T$300:$T$366,AO$29),"")</f>
        <v/>
      </c>
      <c r="AP33" s="75" t="str">
        <f>IFERROR(LARGE('M 60-69'!$T$300:$T$366,AP$29),"")</f>
        <v/>
      </c>
      <c r="AQ33" s="76" t="str">
        <f>IFERROR(LARGE('M 60-69'!$T$300:$T$366,AQ$29),"")</f>
        <v/>
      </c>
    </row>
    <row r="34" spans="1:43" hidden="1" x14ac:dyDescent="0.2">
      <c r="B34" s="69" t="s">
        <v>114</v>
      </c>
      <c r="D34" s="74" t="str">
        <f>IFERROR(LARGE('M 70+'!$T$300:$T$353,D$29),"")</f>
        <v/>
      </c>
      <c r="E34" s="75" t="str">
        <f>IFERROR(LARGE('M 70+'!$T$300:$T$353,E$29),"")</f>
        <v/>
      </c>
      <c r="F34" s="75" t="str">
        <f>IFERROR(LARGE('M 70+'!$T$300:$T$353,F$29),"")</f>
        <v/>
      </c>
      <c r="G34" s="75" t="str">
        <f>IFERROR(LARGE('M 70+'!$T$300:$T$353,G$29),"")</f>
        <v/>
      </c>
      <c r="H34" s="75" t="str">
        <f>IFERROR(LARGE('M 70+'!$T$300:$T$353,H$29),"")</f>
        <v/>
      </c>
      <c r="I34" s="75" t="str">
        <f>IFERROR(LARGE('M 70+'!$T$300:$T$353,I$29),"")</f>
        <v/>
      </c>
      <c r="J34" s="75" t="str">
        <f>IFERROR(LARGE('M 70+'!$T$300:$T$353,J$29),"")</f>
        <v/>
      </c>
      <c r="K34" s="75" t="str">
        <f>IFERROR(LARGE('M 70+'!$T$300:$T$353,K$29),"")</f>
        <v/>
      </c>
      <c r="L34" s="75" t="str">
        <f>IFERROR(LARGE('M 70+'!$T$300:$T$353,L$29),"")</f>
        <v/>
      </c>
      <c r="M34" s="75" t="str">
        <f>IFERROR(LARGE('M 70+'!$T$300:$T$353,M$29),"")</f>
        <v/>
      </c>
      <c r="N34" s="75" t="str">
        <f>IFERROR(LARGE('M 70+'!$T$300:$T$353,N$29),"")</f>
        <v/>
      </c>
      <c r="O34" s="75" t="str">
        <f>IFERROR(LARGE('M 70+'!$T$300:$T$353,O$29),"")</f>
        <v/>
      </c>
      <c r="P34" s="75" t="str">
        <f>IFERROR(LARGE('M 70+'!$T$300:$T$353,P$29),"")</f>
        <v/>
      </c>
      <c r="Q34" s="75" t="str">
        <f>IFERROR(LARGE('M 70+'!$T$300:$T$353,Q$29),"")</f>
        <v/>
      </c>
      <c r="R34" s="75" t="str">
        <f>IFERROR(LARGE('M 70+'!$T$300:$T$353,R$29),"")</f>
        <v/>
      </c>
      <c r="S34" s="75" t="str">
        <f>IFERROR(LARGE('M 70+'!$T$300:$T$353,S$29),"")</f>
        <v/>
      </c>
      <c r="T34" s="75" t="str">
        <f>IFERROR(LARGE('M 70+'!$T$300:$T$353,T$29),"")</f>
        <v/>
      </c>
      <c r="U34" s="75" t="str">
        <f>IFERROR(LARGE('M 70+'!$T$300:$T$353,U$29),"")</f>
        <v/>
      </c>
      <c r="V34" s="75" t="str">
        <f>IFERROR(LARGE('M 70+'!$T$300:$T$353,V$29),"")</f>
        <v/>
      </c>
      <c r="W34" s="75" t="str">
        <f>IFERROR(LARGE('M 70+'!$T$300:$T$353,W$29),"")</f>
        <v/>
      </c>
      <c r="X34" s="75" t="str">
        <f>IFERROR(LARGE('M 70+'!$T$300:$T$353,X$29),"")</f>
        <v/>
      </c>
      <c r="Y34" s="75" t="str">
        <f>IFERROR(LARGE('M 70+'!$T$300:$T$353,Y$29),"")</f>
        <v/>
      </c>
      <c r="Z34" s="75" t="str">
        <f>IFERROR(LARGE('M 70+'!$T$300:$T$353,Z$29),"")</f>
        <v/>
      </c>
      <c r="AA34" s="75" t="str">
        <f>IFERROR(LARGE('M 70+'!$T$300:$T$353,AA$29),"")</f>
        <v/>
      </c>
      <c r="AB34" s="75" t="str">
        <f>IFERROR(LARGE('M 70+'!$T$300:$T$353,AB$29),"")</f>
        <v/>
      </c>
      <c r="AC34" s="75" t="str">
        <f>IFERROR(LARGE('M 70+'!$T$300:$T$353,AC$29),"")</f>
        <v/>
      </c>
      <c r="AD34" s="75" t="str">
        <f>IFERROR(LARGE('M 70+'!$T$300:$T$353,AD$29),"")</f>
        <v/>
      </c>
      <c r="AE34" s="75" t="str">
        <f>IFERROR(LARGE('M 70+'!$T$300:$T$353,AE$29),"")</f>
        <v/>
      </c>
      <c r="AF34" s="75" t="str">
        <f>IFERROR(LARGE('M 70+'!$T$300:$T$353,AF$29),"")</f>
        <v/>
      </c>
      <c r="AG34" s="75" t="str">
        <f>IFERROR(LARGE('M 70+'!$T$300:$T$353,AG$29),"")</f>
        <v/>
      </c>
      <c r="AH34" s="75" t="str">
        <f>IFERROR(LARGE('M 70+'!$T$300:$T$353,AH$29),"")</f>
        <v/>
      </c>
      <c r="AI34" s="75" t="str">
        <f>IFERROR(LARGE('M 70+'!$T$300:$T$353,AI$29),"")</f>
        <v/>
      </c>
      <c r="AJ34" s="75" t="str">
        <f>IFERROR(LARGE('M 70+'!$T$300:$T$353,AJ$29),"")</f>
        <v/>
      </c>
      <c r="AK34" s="75" t="str">
        <f>IFERROR(LARGE('M 70+'!$T$300:$T$353,AK$29),"")</f>
        <v/>
      </c>
      <c r="AL34" s="75" t="str">
        <f>IFERROR(LARGE('M 70+'!$T$300:$T$353,AL$29),"")</f>
        <v/>
      </c>
      <c r="AM34" s="75" t="str">
        <f>IFERROR(LARGE('M 70+'!$T$300:$T$353,AM$29),"")</f>
        <v/>
      </c>
      <c r="AN34" s="75" t="str">
        <f>IFERROR(LARGE('M 70+'!$T$300:$T$353,AN$29),"")</f>
        <v/>
      </c>
      <c r="AO34" s="75" t="str">
        <f>IFERROR(LARGE('M 70+'!$T$300:$T$353,AO$29),"")</f>
        <v/>
      </c>
      <c r="AP34" s="75" t="str">
        <f>IFERROR(LARGE('M 70+'!$T$300:$T$353,AP$29),"")</f>
        <v/>
      </c>
      <c r="AQ34" s="76" t="str">
        <f>IFERROR(LARGE('M 70+'!$T$300:$T$353,AQ$29),"")</f>
        <v/>
      </c>
    </row>
    <row r="35" spans="1:43" hidden="1" x14ac:dyDescent="0.2">
      <c r="B35" s="70" t="s">
        <v>116</v>
      </c>
      <c r="D35" s="74" t="str">
        <f>IFERROR(LARGE('N 35-44'!$T$300:$T$362,D$29),"")</f>
        <v/>
      </c>
      <c r="E35" s="75" t="str">
        <f>IFERROR(LARGE('N 35-44'!$T$300:$T$362,E$29),"")</f>
        <v/>
      </c>
      <c r="F35" s="75" t="str">
        <f>IFERROR(LARGE('N 35-44'!$T$300:$T$362,F$29),"")</f>
        <v/>
      </c>
      <c r="G35" s="75" t="str">
        <f>IFERROR(LARGE('N 35-44'!$T$300:$T$362,G$29),"")</f>
        <v/>
      </c>
      <c r="H35" s="75" t="str">
        <f>IFERROR(LARGE('N 35-44'!$T$300:$T$362,H$29),"")</f>
        <v/>
      </c>
      <c r="I35" s="75" t="str">
        <f>IFERROR(LARGE('N 35-44'!$T$300:$T$362,I$29),"")</f>
        <v/>
      </c>
      <c r="J35" s="75" t="str">
        <f>IFERROR(LARGE('N 35-44'!$T$300:$T$362,J$29),"")</f>
        <v/>
      </c>
      <c r="K35" s="75" t="str">
        <f>IFERROR(LARGE('N 35-44'!$T$300:$T$362,K$29),"")</f>
        <v/>
      </c>
      <c r="L35" s="75" t="str">
        <f>IFERROR(LARGE('N 35-44'!$T$300:$T$362,L$29),"")</f>
        <v/>
      </c>
      <c r="M35" s="75" t="str">
        <f>IFERROR(LARGE('N 35-44'!$T$300:$T$362,M$29),"")</f>
        <v/>
      </c>
      <c r="N35" s="75" t="str">
        <f>IFERROR(LARGE('N 35-44'!$T$300:$T$362,N$29),"")</f>
        <v/>
      </c>
      <c r="O35" s="75" t="str">
        <f>IFERROR(LARGE('N 35-44'!$T$300:$T$362,O$29),"")</f>
        <v/>
      </c>
      <c r="P35" s="75" t="str">
        <f>IFERROR(LARGE('N 35-44'!$T$300:$T$362,P$29),"")</f>
        <v/>
      </c>
      <c r="Q35" s="75" t="str">
        <f>IFERROR(LARGE('N 35-44'!$T$300:$T$362,Q$29),"")</f>
        <v/>
      </c>
      <c r="R35" s="75" t="str">
        <f>IFERROR(LARGE('N 35-44'!$T$300:$T$362,R$29),"")</f>
        <v/>
      </c>
      <c r="S35" s="75" t="str">
        <f>IFERROR(LARGE('N 35-44'!$T$300:$T$362,S$29),"")</f>
        <v/>
      </c>
      <c r="T35" s="75" t="str">
        <f>IFERROR(LARGE('N 35-44'!$T$300:$T$362,T$29),"")</f>
        <v/>
      </c>
      <c r="U35" s="75" t="str">
        <f>IFERROR(LARGE('N 35-44'!$T$300:$T$362,U$29),"")</f>
        <v/>
      </c>
      <c r="V35" s="75" t="str">
        <f>IFERROR(LARGE('N 35-44'!$T$300:$T$362,V$29),"")</f>
        <v/>
      </c>
      <c r="W35" s="75" t="str">
        <f>IFERROR(LARGE('N 35-44'!$T$300:$T$362,W$29),"")</f>
        <v/>
      </c>
      <c r="X35" s="75" t="str">
        <f>IFERROR(LARGE('N 35-44'!$T$300:$T$362,X$29),"")</f>
        <v/>
      </c>
      <c r="Y35" s="75" t="str">
        <f>IFERROR(LARGE('N 35-44'!$T$300:$T$362,Y$29),"")</f>
        <v/>
      </c>
      <c r="Z35" s="75" t="str">
        <f>IFERROR(LARGE('N 35-44'!$T$300:$T$362,Z$29),"")</f>
        <v/>
      </c>
      <c r="AA35" s="75" t="str">
        <f>IFERROR(LARGE('N 35-44'!$T$300:$T$362,AA$29),"")</f>
        <v/>
      </c>
      <c r="AB35" s="75" t="str">
        <f>IFERROR(LARGE('N 35-44'!$T$300:$T$362,AB$29),"")</f>
        <v/>
      </c>
      <c r="AC35" s="75" t="str">
        <f>IFERROR(LARGE('N 35-44'!$T$300:$T$362,AC$29),"")</f>
        <v/>
      </c>
      <c r="AD35" s="75" t="str">
        <f>IFERROR(LARGE('N 35-44'!$T$300:$T$362,AD$29),"")</f>
        <v/>
      </c>
      <c r="AE35" s="75" t="str">
        <f>IFERROR(LARGE('N 35-44'!$T$300:$T$362,AE$29),"")</f>
        <v/>
      </c>
      <c r="AF35" s="75" t="str">
        <f>IFERROR(LARGE('N 35-44'!$T$300:$T$362,AF$29),"")</f>
        <v/>
      </c>
      <c r="AG35" s="75" t="str">
        <f>IFERROR(LARGE('N 35-44'!$T$300:$T$362,AG$29),"")</f>
        <v/>
      </c>
      <c r="AH35" s="75" t="str">
        <f>IFERROR(LARGE('N 35-44'!$T$300:$T$362,AH$29),"")</f>
        <v/>
      </c>
      <c r="AI35" s="75" t="str">
        <f>IFERROR(LARGE('N 35-44'!$T$300:$T$362,AI$29),"")</f>
        <v/>
      </c>
      <c r="AJ35" s="75" t="str">
        <f>IFERROR(LARGE('N 35-44'!$T$300:$T$362,AJ$29),"")</f>
        <v/>
      </c>
      <c r="AK35" s="75" t="str">
        <f>IFERROR(LARGE('N 35-44'!$T$300:$T$362,AK$29),"")</f>
        <v/>
      </c>
      <c r="AL35" s="75" t="str">
        <f>IFERROR(LARGE('N 35-44'!$T$300:$T$362,AL$29),"")</f>
        <v/>
      </c>
      <c r="AM35" s="75" t="str">
        <f>IFERROR(LARGE('N 35-44'!$T$300:$T$362,AM$29),"")</f>
        <v/>
      </c>
      <c r="AN35" s="75" t="str">
        <f>IFERROR(LARGE('N 35-44'!$T$300:$T$362,AN$29),"")</f>
        <v/>
      </c>
      <c r="AO35" s="75" t="str">
        <f>IFERROR(LARGE('N 35-44'!$T$300:$T$362,AO$29),"")</f>
        <v/>
      </c>
      <c r="AP35" s="75" t="str">
        <f>IFERROR(LARGE('N 35-44'!$T$300:$T$362,AP$29),"")</f>
        <v/>
      </c>
      <c r="AQ35" s="76" t="str">
        <f>IFERROR(LARGE('N 35-44'!$T$300:$T$362,AQ$29),"")</f>
        <v/>
      </c>
    </row>
    <row r="36" spans="1:43" hidden="1" x14ac:dyDescent="0.2">
      <c r="B36" s="70" t="s">
        <v>117</v>
      </c>
      <c r="D36" s="74" t="str">
        <f>IFERROR(LARGE('N 45-59'!$T$300:$T$363,D$29),"")</f>
        <v/>
      </c>
      <c r="E36" s="75" t="str">
        <f>IFERROR(LARGE('N 45-59'!$T$300:$T$363,E$29),"")</f>
        <v/>
      </c>
      <c r="F36" s="75" t="str">
        <f>IFERROR(LARGE('N 45-59'!$T$300:$T$363,F$29),"")</f>
        <v/>
      </c>
      <c r="G36" s="75" t="str">
        <f>IFERROR(LARGE('N 45-59'!$T$300:$T$363,G$29),"")</f>
        <v/>
      </c>
      <c r="H36" s="75" t="str">
        <f>IFERROR(LARGE('N 45-59'!$T$300:$T$363,H$29),"")</f>
        <v/>
      </c>
      <c r="I36" s="75" t="str">
        <f>IFERROR(LARGE('N 45-59'!$T$300:$T$363,I$29),"")</f>
        <v/>
      </c>
      <c r="J36" s="75" t="str">
        <f>IFERROR(LARGE('N 45-59'!$T$300:$T$363,J$29),"")</f>
        <v/>
      </c>
      <c r="K36" s="75" t="str">
        <f>IFERROR(LARGE('N 45-59'!$T$300:$T$363,K$29),"")</f>
        <v/>
      </c>
      <c r="L36" s="75" t="str">
        <f>IFERROR(LARGE('N 45-59'!$T$300:$T$363,L$29),"")</f>
        <v/>
      </c>
      <c r="M36" s="75" t="str">
        <f>IFERROR(LARGE('N 45-59'!$T$300:$T$363,M$29),"")</f>
        <v/>
      </c>
      <c r="N36" s="75" t="str">
        <f>IFERROR(LARGE('N 45-59'!$T$300:$T$363,N$29),"")</f>
        <v/>
      </c>
      <c r="O36" s="75" t="str">
        <f>IFERROR(LARGE('N 45-59'!$T$300:$T$363,O$29),"")</f>
        <v/>
      </c>
      <c r="P36" s="75" t="str">
        <f>IFERROR(LARGE('N 45-59'!$T$300:$T$363,P$29),"")</f>
        <v/>
      </c>
      <c r="Q36" s="75" t="str">
        <f>IFERROR(LARGE('N 45-59'!$T$300:$T$363,Q$29),"")</f>
        <v/>
      </c>
      <c r="R36" s="75" t="str">
        <f>IFERROR(LARGE('N 45-59'!$T$300:$T$363,R$29),"")</f>
        <v/>
      </c>
      <c r="S36" s="75" t="str">
        <f>IFERROR(LARGE('N 45-59'!$T$300:$T$363,S$29),"")</f>
        <v/>
      </c>
      <c r="T36" s="75" t="str">
        <f>IFERROR(LARGE('N 45-59'!$T$300:$T$363,T$29),"")</f>
        <v/>
      </c>
      <c r="U36" s="75" t="str">
        <f>IFERROR(LARGE('N 45-59'!$T$300:$T$363,U$29),"")</f>
        <v/>
      </c>
      <c r="V36" s="75" t="str">
        <f>IFERROR(LARGE('N 45-59'!$T$300:$T$363,V$29),"")</f>
        <v/>
      </c>
      <c r="W36" s="75" t="str">
        <f>IFERROR(LARGE('N 45-59'!$T$300:$T$363,W$29),"")</f>
        <v/>
      </c>
      <c r="X36" s="75" t="str">
        <f>IFERROR(LARGE('N 45-59'!$T$300:$T$363,X$29),"")</f>
        <v/>
      </c>
      <c r="Y36" s="75" t="str">
        <f>IFERROR(LARGE('N 45-59'!$T$300:$T$363,Y$29),"")</f>
        <v/>
      </c>
      <c r="Z36" s="75" t="str">
        <f>IFERROR(LARGE('N 45-59'!$T$300:$T$363,Z$29),"")</f>
        <v/>
      </c>
      <c r="AA36" s="75" t="str">
        <f>IFERROR(LARGE('N 45-59'!$T$300:$T$363,AA$29),"")</f>
        <v/>
      </c>
      <c r="AB36" s="75" t="str">
        <f>IFERROR(LARGE('N 45-59'!$T$300:$T$363,AB$29),"")</f>
        <v/>
      </c>
      <c r="AC36" s="75" t="str">
        <f>IFERROR(LARGE('N 45-59'!$T$300:$T$363,AC$29),"")</f>
        <v/>
      </c>
      <c r="AD36" s="75" t="str">
        <f>IFERROR(LARGE('N 45-59'!$T$300:$T$363,AD$29),"")</f>
        <v/>
      </c>
      <c r="AE36" s="75" t="str">
        <f>IFERROR(LARGE('N 45-59'!$T$300:$T$363,AE$29),"")</f>
        <v/>
      </c>
      <c r="AF36" s="75" t="str">
        <f>IFERROR(LARGE('N 45-59'!$T$300:$T$363,AF$29),"")</f>
        <v/>
      </c>
      <c r="AG36" s="75" t="str">
        <f>IFERROR(LARGE('N 45-59'!$T$300:$T$363,AG$29),"")</f>
        <v/>
      </c>
      <c r="AH36" s="75" t="str">
        <f>IFERROR(LARGE('N 45-59'!$T$300:$T$363,AH$29),"")</f>
        <v/>
      </c>
      <c r="AI36" s="75" t="str">
        <f>IFERROR(LARGE('N 45-59'!$T$300:$T$363,AI$29),"")</f>
        <v/>
      </c>
      <c r="AJ36" s="75" t="str">
        <f>IFERROR(LARGE('N 45-59'!$T$300:$T$363,AJ$29),"")</f>
        <v/>
      </c>
      <c r="AK36" s="75" t="str">
        <f>IFERROR(LARGE('N 45-59'!$T$300:$T$363,AK$29),"")</f>
        <v/>
      </c>
      <c r="AL36" s="75" t="str">
        <f>IFERROR(LARGE('N 45-59'!$T$300:$T$363,AL$29),"")</f>
        <v/>
      </c>
      <c r="AM36" s="75" t="str">
        <f>IFERROR(LARGE('N 45-59'!$T$300:$T$363,AM$29),"")</f>
        <v/>
      </c>
      <c r="AN36" s="75" t="str">
        <f>IFERROR(LARGE('N 45-59'!$T$300:$T$363,AN$29),"")</f>
        <v/>
      </c>
      <c r="AO36" s="75" t="str">
        <f>IFERROR(LARGE('N 45-59'!$T$300:$T$363,AO$29),"")</f>
        <v/>
      </c>
      <c r="AP36" s="75" t="str">
        <f>IFERROR(LARGE('N 45-59'!$T$300:$T$363,AP$29),"")</f>
        <v/>
      </c>
      <c r="AQ36" s="76" t="str">
        <f>IFERROR(LARGE('N 45-59'!$T$300:$T$363,AQ$29),"")</f>
        <v/>
      </c>
    </row>
    <row r="37" spans="1:43" hidden="1" x14ac:dyDescent="0.2">
      <c r="B37" s="70" t="s">
        <v>93</v>
      </c>
      <c r="D37" s="74" t="str">
        <f>IFERROR(LARGE('N 60-69'!$T$300:$T$366,D$29),"")</f>
        <v/>
      </c>
      <c r="E37" s="75" t="str">
        <f>IFERROR(LARGE('N 60-69'!$T$300:$T$366,E$29),"")</f>
        <v/>
      </c>
      <c r="F37" s="75" t="str">
        <f>IFERROR(LARGE('N 60-69'!$T$300:$T$366,F$29),"")</f>
        <v/>
      </c>
      <c r="G37" s="75" t="str">
        <f>IFERROR(LARGE('N 60-69'!$T$300:$T$366,G$29),"")</f>
        <v/>
      </c>
      <c r="H37" s="75" t="str">
        <f>IFERROR(LARGE('N 60-69'!$T$300:$T$366,H$29),"")</f>
        <v/>
      </c>
      <c r="I37" s="75" t="str">
        <f>IFERROR(LARGE('N 60-69'!$T$300:$T$366,I$29),"")</f>
        <v/>
      </c>
      <c r="J37" s="75" t="str">
        <f>IFERROR(LARGE('N 60-69'!$T$300:$T$366,J$29),"")</f>
        <v/>
      </c>
      <c r="K37" s="75" t="str">
        <f>IFERROR(LARGE('N 60-69'!$T$300:$T$366,K$29),"")</f>
        <v/>
      </c>
      <c r="L37" s="75" t="str">
        <f>IFERROR(LARGE('N 60-69'!$T$300:$T$366,L$29),"")</f>
        <v/>
      </c>
      <c r="M37" s="75" t="str">
        <f>IFERROR(LARGE('N 60-69'!$T$300:$T$366,M$29),"")</f>
        <v/>
      </c>
      <c r="N37" s="75" t="str">
        <f>IFERROR(LARGE('N 60-69'!$T$300:$T$366,N$29),"")</f>
        <v/>
      </c>
      <c r="O37" s="75" t="str">
        <f>IFERROR(LARGE('N 60-69'!$T$300:$T$366,O$29),"")</f>
        <v/>
      </c>
      <c r="P37" s="75" t="str">
        <f>IFERROR(LARGE('N 60-69'!$T$300:$T$366,P$29),"")</f>
        <v/>
      </c>
      <c r="Q37" s="75" t="str">
        <f>IFERROR(LARGE('N 60-69'!$T$300:$T$366,Q$29),"")</f>
        <v/>
      </c>
      <c r="R37" s="75" t="str">
        <f>IFERROR(LARGE('N 60-69'!$T$300:$T$366,R$29),"")</f>
        <v/>
      </c>
      <c r="S37" s="75" t="str">
        <f>IFERROR(LARGE('N 60-69'!$T$300:$T$366,S$29),"")</f>
        <v/>
      </c>
      <c r="T37" s="75" t="str">
        <f>IFERROR(LARGE('N 60-69'!$T$300:$T$366,T$29),"")</f>
        <v/>
      </c>
      <c r="U37" s="75" t="str">
        <f>IFERROR(LARGE('N 60-69'!$T$300:$T$366,U$29),"")</f>
        <v/>
      </c>
      <c r="V37" s="75" t="str">
        <f>IFERROR(LARGE('N 60-69'!$T$300:$T$366,V$29),"")</f>
        <v/>
      </c>
      <c r="W37" s="75" t="str">
        <f>IFERROR(LARGE('N 60-69'!$T$300:$T$366,W$29),"")</f>
        <v/>
      </c>
      <c r="X37" s="75" t="str">
        <f>IFERROR(LARGE('N 60-69'!$T$300:$T$366,X$29),"")</f>
        <v/>
      </c>
      <c r="Y37" s="75" t="str">
        <f>IFERROR(LARGE('N 60-69'!$T$300:$T$366,Y$29),"")</f>
        <v/>
      </c>
      <c r="Z37" s="75" t="str">
        <f>IFERROR(LARGE('N 60-69'!$T$300:$T$366,Z$29),"")</f>
        <v/>
      </c>
      <c r="AA37" s="75" t="str">
        <f>IFERROR(LARGE('N 60-69'!$T$300:$T$366,AA$29),"")</f>
        <v/>
      </c>
      <c r="AB37" s="75" t="str">
        <f>IFERROR(LARGE('N 60-69'!$T$300:$T$366,AB$29),"")</f>
        <v/>
      </c>
      <c r="AC37" s="75" t="str">
        <f>IFERROR(LARGE('N 60-69'!$T$300:$T$366,AC$29),"")</f>
        <v/>
      </c>
      <c r="AD37" s="75" t="str">
        <f>IFERROR(LARGE('N 60-69'!$T$300:$T$366,AD$29),"")</f>
        <v/>
      </c>
      <c r="AE37" s="75" t="str">
        <f>IFERROR(LARGE('N 60-69'!$T$300:$T$366,AE$29),"")</f>
        <v/>
      </c>
      <c r="AF37" s="75" t="str">
        <f>IFERROR(LARGE('N 60-69'!$T$300:$T$366,AF$29),"")</f>
        <v/>
      </c>
      <c r="AG37" s="75" t="str">
        <f>IFERROR(LARGE('N 60-69'!$T$300:$T$366,AG$29),"")</f>
        <v/>
      </c>
      <c r="AH37" s="75" t="str">
        <f>IFERROR(LARGE('N 60-69'!$T$300:$T$366,AH$29),"")</f>
        <v/>
      </c>
      <c r="AI37" s="75" t="str">
        <f>IFERROR(LARGE('N 60-69'!$T$300:$T$366,AI$29),"")</f>
        <v/>
      </c>
      <c r="AJ37" s="75" t="str">
        <f>IFERROR(LARGE('N 60-69'!$T$300:$T$366,AJ$29),"")</f>
        <v/>
      </c>
      <c r="AK37" s="75" t="str">
        <f>IFERROR(LARGE('N 60-69'!$T$300:$T$366,AK$29),"")</f>
        <v/>
      </c>
      <c r="AL37" s="75" t="str">
        <f>IFERROR(LARGE('N 60-69'!$T$300:$T$366,AL$29),"")</f>
        <v/>
      </c>
      <c r="AM37" s="75" t="str">
        <f>IFERROR(LARGE('N 60-69'!$T$300:$T$366,AM$29),"")</f>
        <v/>
      </c>
      <c r="AN37" s="75" t="str">
        <f>IFERROR(LARGE('N 60-69'!$T$300:$T$366,AN$29),"")</f>
        <v/>
      </c>
      <c r="AO37" s="75" t="str">
        <f>IFERROR(LARGE('N 60-69'!$T$300:$T$366,AO$29),"")</f>
        <v/>
      </c>
      <c r="AP37" s="75" t="str">
        <f>IFERROR(LARGE('N 60-69'!$T$300:$T$366,AP$29),"")</f>
        <v/>
      </c>
      <c r="AQ37" s="76" t="str">
        <f>IFERROR(LARGE('N 60-69'!$T$300:$T$366,AQ$29),"")</f>
        <v/>
      </c>
    </row>
    <row r="38" spans="1:43" hidden="1" x14ac:dyDescent="0.2">
      <c r="B38" s="70" t="s">
        <v>115</v>
      </c>
      <c r="D38" s="74" t="str">
        <f>IFERROR(LARGE('N 70+'!$T$300:$T$362,D$29),"")</f>
        <v/>
      </c>
      <c r="E38" s="75" t="str">
        <f>IFERROR(LARGE('N 70+'!$T$300:$T$362,E$29),"")</f>
        <v/>
      </c>
      <c r="F38" s="75" t="str">
        <f>IFERROR(LARGE('N 70+'!$T$300:$T$362,F$29),"")</f>
        <v/>
      </c>
      <c r="G38" s="75" t="str">
        <f>IFERROR(LARGE('N 70+'!$T$300:$T$362,G$29),"")</f>
        <v/>
      </c>
      <c r="H38" s="75" t="str">
        <f>IFERROR(LARGE('N 70+'!$T$300:$T$362,H$29),"")</f>
        <v/>
      </c>
      <c r="I38" s="75" t="str">
        <f>IFERROR(LARGE('N 70+'!$T$300:$T$362,I$29),"")</f>
        <v/>
      </c>
      <c r="J38" s="75" t="str">
        <f>IFERROR(LARGE('N 70+'!$T$300:$T$362,J$29),"")</f>
        <v/>
      </c>
      <c r="K38" s="75" t="str">
        <f>IFERROR(LARGE('N 70+'!$T$300:$T$362,K$29),"")</f>
        <v/>
      </c>
      <c r="L38" s="75" t="str">
        <f>IFERROR(LARGE('N 70+'!$T$300:$T$362,L$29),"")</f>
        <v/>
      </c>
      <c r="M38" s="75" t="str">
        <f>IFERROR(LARGE('N 70+'!$T$300:$T$362,M$29),"")</f>
        <v/>
      </c>
      <c r="N38" s="75" t="str">
        <f>IFERROR(LARGE('N 70+'!$T$300:$T$362,N$29),"")</f>
        <v/>
      </c>
      <c r="O38" s="75" t="str">
        <f>IFERROR(LARGE('N 70+'!$T$300:$T$362,O$29),"")</f>
        <v/>
      </c>
      <c r="P38" s="75" t="str">
        <f>IFERROR(LARGE('N 70+'!$T$300:$T$362,P$29),"")</f>
        <v/>
      </c>
      <c r="Q38" s="75" t="str">
        <f>IFERROR(LARGE('N 70+'!$T$300:$T$362,Q$29),"")</f>
        <v/>
      </c>
      <c r="R38" s="75" t="str">
        <f>IFERROR(LARGE('N 70+'!$T$300:$T$362,R$29),"")</f>
        <v/>
      </c>
      <c r="S38" s="75" t="str">
        <f>IFERROR(LARGE('N 70+'!$T$300:$T$362,S$29),"")</f>
        <v/>
      </c>
      <c r="T38" s="75" t="str">
        <f>IFERROR(LARGE('N 70+'!$T$300:$T$362,T$29),"")</f>
        <v/>
      </c>
      <c r="U38" s="75" t="str">
        <f>IFERROR(LARGE('N 70+'!$T$300:$T$362,U$29),"")</f>
        <v/>
      </c>
      <c r="V38" s="75" t="str">
        <f>IFERROR(LARGE('N 70+'!$T$300:$T$362,V$29),"")</f>
        <v/>
      </c>
      <c r="W38" s="75" t="str">
        <f>IFERROR(LARGE('N 70+'!$T$300:$T$362,W$29),"")</f>
        <v/>
      </c>
      <c r="X38" s="75" t="str">
        <f>IFERROR(LARGE('N 70+'!$T$300:$T$362,X$29),"")</f>
        <v/>
      </c>
      <c r="Y38" s="75" t="str">
        <f>IFERROR(LARGE('N 70+'!$T$300:$T$362,Y$29),"")</f>
        <v/>
      </c>
      <c r="Z38" s="75" t="str">
        <f>IFERROR(LARGE('N 70+'!$T$300:$T$362,Z$29),"")</f>
        <v/>
      </c>
      <c r="AA38" s="75" t="str">
        <f>IFERROR(LARGE('N 70+'!$T$300:$T$362,AA$29),"")</f>
        <v/>
      </c>
      <c r="AB38" s="75" t="str">
        <f>IFERROR(LARGE('N 70+'!$T$300:$T$362,AB$29),"")</f>
        <v/>
      </c>
      <c r="AC38" s="75" t="str">
        <f>IFERROR(LARGE('N 70+'!$T$300:$T$362,AC$29),"")</f>
        <v/>
      </c>
      <c r="AD38" s="75" t="str">
        <f>IFERROR(LARGE('N 70+'!$T$300:$T$362,AD$29),"")</f>
        <v/>
      </c>
      <c r="AE38" s="75" t="str">
        <f>IFERROR(LARGE('N 70+'!$T$300:$T$362,AE$29),"")</f>
        <v/>
      </c>
      <c r="AF38" s="75" t="str">
        <f>IFERROR(LARGE('N 70+'!$T$300:$T$362,AF$29),"")</f>
        <v/>
      </c>
      <c r="AG38" s="75" t="str">
        <f>IFERROR(LARGE('N 70+'!$T$300:$T$362,AG$29),"")</f>
        <v/>
      </c>
      <c r="AH38" s="75" t="str">
        <f>IFERROR(LARGE('N 70+'!$T$300:$T$362,AH$29),"")</f>
        <v/>
      </c>
      <c r="AI38" s="75" t="str">
        <f>IFERROR(LARGE('N 70+'!$T$300:$T$362,AI$29),"")</f>
        <v/>
      </c>
      <c r="AJ38" s="75" t="str">
        <f>IFERROR(LARGE('N 70+'!$T$300:$T$362,AJ$29),"")</f>
        <v/>
      </c>
      <c r="AK38" s="75" t="str">
        <f>IFERROR(LARGE('N 70+'!$T$300:$T$362,AK$29),"")</f>
        <v/>
      </c>
      <c r="AL38" s="75" t="str">
        <f>IFERROR(LARGE('N 70+'!$T$300:$T$362,AL$29),"")</f>
        <v/>
      </c>
      <c r="AM38" s="75" t="str">
        <f>IFERROR(LARGE('N 70+'!$T$300:$T$362,AM$29),"")</f>
        <v/>
      </c>
      <c r="AN38" s="75" t="str">
        <f>IFERROR(LARGE('N 70+'!$T$300:$T$362,AN$29),"")</f>
        <v/>
      </c>
      <c r="AO38" s="75" t="str">
        <f>IFERROR(LARGE('N 70+'!$T$300:$T$362,AO$29),"")</f>
        <v/>
      </c>
      <c r="AP38" s="75" t="str">
        <f>IFERROR(LARGE('N 70+'!$T$300:$T$362,AP$29),"")</f>
        <v/>
      </c>
      <c r="AQ38" s="76" t="str">
        <f>IFERROR(LARGE('N 70+'!$T$300:$T$362,AQ$29),"")</f>
        <v/>
      </c>
    </row>
    <row r="39" spans="1:43" hidden="1" x14ac:dyDescent="0.2">
      <c r="A39" s="63" t="s">
        <v>95</v>
      </c>
      <c r="B39" s="69" t="s">
        <v>90</v>
      </c>
      <c r="D39" s="71" t="str">
        <f>IFERROR(LARGE('M 35-49'!$U$300:$U$350,D$29),"")</f>
        <v/>
      </c>
      <c r="E39" s="72" t="str">
        <f>IFERROR(LARGE('M 35-49'!$U$300:$U$350,E$29),"")</f>
        <v/>
      </c>
      <c r="F39" s="72" t="str">
        <f>IFERROR(LARGE('M 35-49'!$U$300:$U$350,F$29),"")</f>
        <v/>
      </c>
      <c r="G39" s="72" t="str">
        <f>IFERROR(LARGE('M 35-49'!$U$300:$U$350,G$29),"")</f>
        <v/>
      </c>
      <c r="H39" s="72" t="str">
        <f>IFERROR(LARGE('M 35-49'!$U$300:$U$350,H$29),"")</f>
        <v/>
      </c>
      <c r="I39" s="72" t="str">
        <f>IFERROR(LARGE('M 35-49'!$U$300:$U$350,I$29),"")</f>
        <v/>
      </c>
      <c r="J39" s="72" t="str">
        <f>IFERROR(LARGE('M 35-49'!$U$300:$U$350,J$29),"")</f>
        <v/>
      </c>
      <c r="K39" s="72" t="str">
        <f>IFERROR(LARGE('M 35-49'!$U$300:$U$350,K$29),"")</f>
        <v/>
      </c>
      <c r="L39" s="72" t="str">
        <f>IFERROR(LARGE('M 35-49'!$U$300:$U$350,L$29),"")</f>
        <v/>
      </c>
      <c r="M39" s="72" t="str">
        <f>IFERROR(LARGE('M 35-49'!$U$300:$U$350,M$29),"")</f>
        <v/>
      </c>
      <c r="N39" s="72" t="str">
        <f>IFERROR(LARGE('M 35-49'!$U$300:$U$350,N$29),"")</f>
        <v/>
      </c>
      <c r="O39" s="72" t="str">
        <f>IFERROR(LARGE('M 35-49'!$U$300:$U$350,O$29),"")</f>
        <v/>
      </c>
      <c r="P39" s="72" t="str">
        <f>IFERROR(LARGE('M 35-49'!$U$300:$U$350,P$29),"")</f>
        <v/>
      </c>
      <c r="Q39" s="72" t="str">
        <f>IFERROR(LARGE('M 35-49'!$U$300:$U$350,Q$29),"")</f>
        <v/>
      </c>
      <c r="R39" s="72" t="str">
        <f>IFERROR(LARGE('M 35-49'!$U$300:$U$350,R$29),"")</f>
        <v/>
      </c>
      <c r="S39" s="72" t="str">
        <f>IFERROR(LARGE('M 35-49'!$U$300:$U$350,S$29),"")</f>
        <v/>
      </c>
      <c r="T39" s="72" t="str">
        <f>IFERROR(LARGE('M 35-49'!$U$300:$U$350,T$29),"")</f>
        <v/>
      </c>
      <c r="U39" s="72" t="str">
        <f>IFERROR(LARGE('M 35-49'!$U$300:$U$350,U$29),"")</f>
        <v/>
      </c>
      <c r="V39" s="72" t="str">
        <f>IFERROR(LARGE('M 35-49'!$U$300:$U$350,V$29),"")</f>
        <v/>
      </c>
      <c r="W39" s="72" t="str">
        <f>IFERROR(LARGE('M 35-49'!$U$300:$U$350,W$29),"")</f>
        <v/>
      </c>
      <c r="X39" s="72" t="str">
        <f>IFERROR(LARGE('M 35-49'!$U$300:$U$350,X$29),"")</f>
        <v/>
      </c>
      <c r="Y39" s="72" t="str">
        <f>IFERROR(LARGE('M 35-49'!$U$300:$U$350,Y$29),"")</f>
        <v/>
      </c>
      <c r="Z39" s="72" t="str">
        <f>IFERROR(LARGE('M 35-49'!$U$300:$U$350,Z$29),"")</f>
        <v/>
      </c>
      <c r="AA39" s="72" t="str">
        <f>IFERROR(LARGE('M 35-49'!$U$300:$U$350,AA$29),"")</f>
        <v/>
      </c>
      <c r="AB39" s="72" t="str">
        <f>IFERROR(LARGE('M 35-49'!$U$300:$U$350,AB$29),"")</f>
        <v/>
      </c>
      <c r="AC39" s="72" t="str">
        <f>IFERROR(LARGE('M 35-49'!$U$300:$U$350,AC$29),"")</f>
        <v/>
      </c>
      <c r="AD39" s="72" t="str">
        <f>IFERROR(LARGE('M 35-49'!$U$300:$U$350,AD$29),"")</f>
        <v/>
      </c>
      <c r="AE39" s="72" t="str">
        <f>IFERROR(LARGE('M 35-49'!$U$300:$U$350,AE$29),"")</f>
        <v/>
      </c>
      <c r="AF39" s="72" t="str">
        <f>IFERROR(LARGE('M 35-49'!$U$300:$U$350,AF$29),"")</f>
        <v/>
      </c>
      <c r="AG39" s="72" t="str">
        <f>IFERROR(LARGE('M 35-49'!$U$300:$U$350,AG$29),"")</f>
        <v/>
      </c>
      <c r="AH39" s="72" t="str">
        <f>IFERROR(LARGE('M 35-49'!$U$300:$U$350,AH$29),"")</f>
        <v/>
      </c>
      <c r="AI39" s="72" t="str">
        <f>IFERROR(LARGE('M 35-49'!$U$300:$U$350,AI$29),"")</f>
        <v/>
      </c>
      <c r="AJ39" s="72" t="str">
        <f>IFERROR(LARGE('M 35-49'!$U$300:$U$350,AJ$29),"")</f>
        <v/>
      </c>
      <c r="AK39" s="72" t="str">
        <f>IFERROR(LARGE('M 35-49'!$U$300:$U$350,AK$29),"")</f>
        <v/>
      </c>
      <c r="AL39" s="72" t="str">
        <f>IFERROR(LARGE('M 35-49'!$U$300:$U$350,AL$29),"")</f>
        <v/>
      </c>
      <c r="AM39" s="72" t="str">
        <f>IFERROR(LARGE('M 35-49'!$U$300:$U$350,AM$29),"")</f>
        <v/>
      </c>
      <c r="AN39" s="72" t="str">
        <f>IFERROR(LARGE('M 35-49'!$U$300:$U$350,AN$29),"")</f>
        <v/>
      </c>
      <c r="AO39" s="72" t="str">
        <f>IFERROR(LARGE('M 35-49'!$U$300:$U$350,AO$29),"")</f>
        <v/>
      </c>
      <c r="AP39" s="72" t="str">
        <f>IFERROR(LARGE('M 35-49'!$U$300:$U$350,AP$29),"")</f>
        <v/>
      </c>
      <c r="AQ39" s="73" t="str">
        <f>IFERROR(LARGE('M 35-49'!$U$300:$U$350,AQ$29),"")</f>
        <v/>
      </c>
    </row>
    <row r="40" spans="1:43" hidden="1" x14ac:dyDescent="0.2">
      <c r="B40" s="69" t="s">
        <v>91</v>
      </c>
      <c r="D40" s="74" t="str">
        <f>IFERROR(LARGE('M 50-59'!$U$300:$U$364,D$29),"")</f>
        <v/>
      </c>
      <c r="E40" s="75" t="str">
        <f>IFERROR(LARGE('M 50-59'!$U$300:$U$364,E$29),"")</f>
        <v/>
      </c>
      <c r="F40" s="75" t="str">
        <f>IFERROR(LARGE('M 50-59'!$U$300:$U$364,F$29),"")</f>
        <v/>
      </c>
      <c r="G40" s="75" t="str">
        <f>IFERROR(LARGE('M 50-59'!$U$300:$U$364,G$29),"")</f>
        <v/>
      </c>
      <c r="H40" s="75" t="str">
        <f>IFERROR(LARGE('M 50-59'!$U$300:$U$364,H$29),"")</f>
        <v/>
      </c>
      <c r="I40" s="75" t="str">
        <f>IFERROR(LARGE('M 50-59'!$U$300:$U$364,I$29),"")</f>
        <v/>
      </c>
      <c r="J40" s="75" t="str">
        <f>IFERROR(LARGE('M 50-59'!$U$300:$U$364,J$29),"")</f>
        <v/>
      </c>
      <c r="K40" s="75" t="str">
        <f>IFERROR(LARGE('M 50-59'!$U$300:$U$364,K$29),"")</f>
        <v/>
      </c>
      <c r="L40" s="75" t="str">
        <f>IFERROR(LARGE('M 50-59'!$U$300:$U$364,L$29),"")</f>
        <v/>
      </c>
      <c r="M40" s="75" t="str">
        <f>IFERROR(LARGE('M 50-59'!$U$300:$U$364,M$29),"")</f>
        <v/>
      </c>
      <c r="N40" s="75" t="str">
        <f>IFERROR(LARGE('M 50-59'!$U$300:$U$364,N$29),"")</f>
        <v/>
      </c>
      <c r="O40" s="75" t="str">
        <f>IFERROR(LARGE('M 50-59'!$U$300:$U$364,O$29),"")</f>
        <v/>
      </c>
      <c r="P40" s="75" t="str">
        <f>IFERROR(LARGE('M 50-59'!$U$300:$U$364,P$29),"")</f>
        <v/>
      </c>
      <c r="Q40" s="75" t="str">
        <f>IFERROR(LARGE('M 50-59'!$U$300:$U$364,Q$29),"")</f>
        <v/>
      </c>
      <c r="R40" s="75" t="str">
        <f>IFERROR(LARGE('M 50-59'!$U$300:$U$364,R$29),"")</f>
        <v/>
      </c>
      <c r="S40" s="75" t="str">
        <f>IFERROR(LARGE('M 50-59'!$U$300:$U$364,S$29),"")</f>
        <v/>
      </c>
      <c r="T40" s="75" t="str">
        <f>IFERROR(LARGE('M 50-59'!$U$300:$U$364,T$29),"")</f>
        <v/>
      </c>
      <c r="U40" s="75" t="str">
        <f>IFERROR(LARGE('M 50-59'!$U$300:$U$364,U$29),"")</f>
        <v/>
      </c>
      <c r="V40" s="75" t="str">
        <f>IFERROR(LARGE('M 50-59'!$U$300:$U$364,V$29),"")</f>
        <v/>
      </c>
      <c r="W40" s="75" t="str">
        <f>IFERROR(LARGE('M 50-59'!$U$300:$U$364,W$29),"")</f>
        <v/>
      </c>
      <c r="X40" s="75" t="str">
        <f>IFERROR(LARGE('M 50-59'!$U$300:$U$364,X$29),"")</f>
        <v/>
      </c>
      <c r="Y40" s="75" t="str">
        <f>IFERROR(LARGE('M 50-59'!$U$300:$U$364,Y$29),"")</f>
        <v/>
      </c>
      <c r="Z40" s="75" t="str">
        <f>IFERROR(LARGE('M 50-59'!$U$300:$U$364,Z$29),"")</f>
        <v/>
      </c>
      <c r="AA40" s="75" t="str">
        <f>IFERROR(LARGE('M 50-59'!$U$300:$U$364,AA$29),"")</f>
        <v/>
      </c>
      <c r="AB40" s="75" t="str">
        <f>IFERROR(LARGE('M 50-59'!$U$300:$U$364,AB$29),"")</f>
        <v/>
      </c>
      <c r="AC40" s="75" t="str">
        <f>IFERROR(LARGE('M 50-59'!$U$300:$U$364,AC$29),"")</f>
        <v/>
      </c>
      <c r="AD40" s="75" t="str">
        <f>IFERROR(LARGE('M 50-59'!$U$300:$U$364,AD$29),"")</f>
        <v/>
      </c>
      <c r="AE40" s="75" t="str">
        <f>IFERROR(LARGE('M 50-59'!$U$300:$U$364,AE$29),"")</f>
        <v/>
      </c>
      <c r="AF40" s="75" t="str">
        <f>IFERROR(LARGE('M 50-59'!$U$300:$U$364,AF$29),"")</f>
        <v/>
      </c>
      <c r="AG40" s="75" t="str">
        <f>IFERROR(LARGE('M 50-59'!$U$300:$U$364,AG$29),"")</f>
        <v/>
      </c>
      <c r="AH40" s="75" t="str">
        <f>IFERROR(LARGE('M 50-59'!$U$300:$U$364,AH$29),"")</f>
        <v/>
      </c>
      <c r="AI40" s="75" t="str">
        <f>IFERROR(LARGE('M 50-59'!$U$300:$U$364,AI$29),"")</f>
        <v/>
      </c>
      <c r="AJ40" s="75" t="str">
        <f>IFERROR(LARGE('M 50-59'!$U$300:$U$364,AJ$29),"")</f>
        <v/>
      </c>
      <c r="AK40" s="75" t="str">
        <f>IFERROR(LARGE('M 50-59'!$U$300:$U$364,AK$29),"")</f>
        <v/>
      </c>
      <c r="AL40" s="75" t="str">
        <f>IFERROR(LARGE('M 50-59'!$U$300:$U$364,AL$29),"")</f>
        <v/>
      </c>
      <c r="AM40" s="75" t="str">
        <f>IFERROR(LARGE('M 50-59'!$U$300:$U$364,AM$29),"")</f>
        <v/>
      </c>
      <c r="AN40" s="75" t="str">
        <f>IFERROR(LARGE('M 50-59'!$U$300:$U$364,AN$29),"")</f>
        <v/>
      </c>
      <c r="AO40" s="75" t="str">
        <f>IFERROR(LARGE('M 50-59'!$U$300:$U$364,AO$29),"")</f>
        <v/>
      </c>
      <c r="AP40" s="75" t="str">
        <f>IFERROR(LARGE('M 50-59'!$U$300:$U$364,AP$29),"")</f>
        <v/>
      </c>
      <c r="AQ40" s="76" t="str">
        <f>IFERROR(LARGE('M 50-59'!$U$300:$U$364,AQ$29),"")</f>
        <v/>
      </c>
    </row>
    <row r="41" spans="1:43" hidden="1" x14ac:dyDescent="0.2">
      <c r="B41" s="69" t="s">
        <v>92</v>
      </c>
      <c r="D41" s="74" t="str">
        <f>IFERROR(LARGE('M 60-69'!$U$300:$U$366,D$29),"")</f>
        <v/>
      </c>
      <c r="E41" s="75" t="str">
        <f>IFERROR(LARGE('M 60-69'!$U$300:$U$366,E$29),"")</f>
        <v/>
      </c>
      <c r="F41" s="75" t="str">
        <f>IFERROR(LARGE('M 60-69'!$U$300:$U$366,F$29),"")</f>
        <v/>
      </c>
      <c r="G41" s="75" t="str">
        <f>IFERROR(LARGE('M 60-69'!$U$300:$U$366,G$29),"")</f>
        <v/>
      </c>
      <c r="H41" s="75" t="str">
        <f>IFERROR(LARGE('M 60-69'!$U$300:$U$366,H$29),"")</f>
        <v/>
      </c>
      <c r="I41" s="75" t="str">
        <f>IFERROR(LARGE('M 60-69'!$U$300:$U$366,I$29),"")</f>
        <v/>
      </c>
      <c r="J41" s="75" t="str">
        <f>IFERROR(LARGE('M 60-69'!$U$300:$U$366,J$29),"")</f>
        <v/>
      </c>
      <c r="K41" s="75" t="str">
        <f>IFERROR(LARGE('M 60-69'!$U$300:$U$366,K$29),"")</f>
        <v/>
      </c>
      <c r="L41" s="75" t="str">
        <f>IFERROR(LARGE('M 60-69'!$U$300:$U$366,L$29),"")</f>
        <v/>
      </c>
      <c r="M41" s="75" t="str">
        <f>IFERROR(LARGE('M 60-69'!$U$300:$U$366,M$29),"")</f>
        <v/>
      </c>
      <c r="N41" s="75" t="str">
        <f>IFERROR(LARGE('M 60-69'!$U$300:$U$366,N$29),"")</f>
        <v/>
      </c>
      <c r="O41" s="75" t="str">
        <f>IFERROR(LARGE('M 60-69'!$U$300:$U$366,O$29),"")</f>
        <v/>
      </c>
      <c r="P41" s="75" t="str">
        <f>IFERROR(LARGE('M 60-69'!$U$300:$U$366,P$29),"")</f>
        <v/>
      </c>
      <c r="Q41" s="75" t="str">
        <f>IFERROR(LARGE('M 60-69'!$U$300:$U$366,Q$29),"")</f>
        <v/>
      </c>
      <c r="R41" s="75" t="str">
        <f>IFERROR(LARGE('M 60-69'!$U$300:$U$366,R$29),"")</f>
        <v/>
      </c>
      <c r="S41" s="75" t="str">
        <f>IFERROR(LARGE('M 60-69'!$U$300:$U$366,S$29),"")</f>
        <v/>
      </c>
      <c r="T41" s="75" t="str">
        <f>IFERROR(LARGE('M 60-69'!$U$300:$U$366,T$29),"")</f>
        <v/>
      </c>
      <c r="U41" s="75" t="str">
        <f>IFERROR(LARGE('M 60-69'!$U$300:$U$366,U$29),"")</f>
        <v/>
      </c>
      <c r="V41" s="75" t="str">
        <f>IFERROR(LARGE('M 60-69'!$U$300:$U$366,V$29),"")</f>
        <v/>
      </c>
      <c r="W41" s="75" t="str">
        <f>IFERROR(LARGE('M 60-69'!$U$300:$U$366,W$29),"")</f>
        <v/>
      </c>
      <c r="X41" s="75" t="str">
        <f>IFERROR(LARGE('M 60-69'!$U$300:$U$366,X$29),"")</f>
        <v/>
      </c>
      <c r="Y41" s="75" t="str">
        <f>IFERROR(LARGE('M 60-69'!$U$300:$U$366,Y$29),"")</f>
        <v/>
      </c>
      <c r="Z41" s="75" t="str">
        <f>IFERROR(LARGE('M 60-69'!$U$300:$U$366,Z$29),"")</f>
        <v/>
      </c>
      <c r="AA41" s="75" t="str">
        <f>IFERROR(LARGE('M 60-69'!$U$300:$U$366,AA$29),"")</f>
        <v/>
      </c>
      <c r="AB41" s="75" t="str">
        <f>IFERROR(LARGE('M 60-69'!$U$300:$U$366,AB$29),"")</f>
        <v/>
      </c>
      <c r="AC41" s="75" t="str">
        <f>IFERROR(LARGE('M 60-69'!$U$300:$U$366,AC$29),"")</f>
        <v/>
      </c>
      <c r="AD41" s="75" t="str">
        <f>IFERROR(LARGE('M 60-69'!$U$300:$U$366,AD$29),"")</f>
        <v/>
      </c>
      <c r="AE41" s="75" t="str">
        <f>IFERROR(LARGE('M 60-69'!$U$300:$U$366,AE$29),"")</f>
        <v/>
      </c>
      <c r="AF41" s="75" t="str">
        <f>IFERROR(LARGE('M 60-69'!$U$300:$U$366,AF$29),"")</f>
        <v/>
      </c>
      <c r="AG41" s="75" t="str">
        <f>IFERROR(LARGE('M 60-69'!$U$300:$U$366,AG$29),"")</f>
        <v/>
      </c>
      <c r="AH41" s="75" t="str">
        <f>IFERROR(LARGE('M 60-69'!$U$300:$U$366,AH$29),"")</f>
        <v/>
      </c>
      <c r="AI41" s="75" t="str">
        <f>IFERROR(LARGE('M 60-69'!$U$300:$U$366,AI$29),"")</f>
        <v/>
      </c>
      <c r="AJ41" s="75" t="str">
        <f>IFERROR(LARGE('M 60-69'!$U$300:$U$366,AJ$29),"")</f>
        <v/>
      </c>
      <c r="AK41" s="75" t="str">
        <f>IFERROR(LARGE('M 60-69'!$U$300:$U$366,AK$29),"")</f>
        <v/>
      </c>
      <c r="AL41" s="75" t="str">
        <f>IFERROR(LARGE('M 60-69'!$U$300:$U$366,AL$29),"")</f>
        <v/>
      </c>
      <c r="AM41" s="75" t="str">
        <f>IFERROR(LARGE('M 60-69'!$U$300:$U$366,AM$29),"")</f>
        <v/>
      </c>
      <c r="AN41" s="75" t="str">
        <f>IFERROR(LARGE('M 60-69'!$U$300:$U$366,AN$29),"")</f>
        <v/>
      </c>
      <c r="AO41" s="75" t="str">
        <f>IFERROR(LARGE('M 60-69'!$U$300:$U$366,AO$29),"")</f>
        <v/>
      </c>
      <c r="AP41" s="75" t="str">
        <f>IFERROR(LARGE('M 60-69'!$U$300:$U$366,AP$29),"")</f>
        <v/>
      </c>
      <c r="AQ41" s="76" t="str">
        <f>IFERROR(LARGE('M 60-69'!$U$300:$U$366,AQ$29),"")</f>
        <v/>
      </c>
    </row>
    <row r="42" spans="1:43" hidden="1" x14ac:dyDescent="0.2">
      <c r="B42" s="69" t="s">
        <v>114</v>
      </c>
      <c r="D42" s="74" t="str">
        <f>IFERROR(LARGE('M 70+'!$U$300:$U$353,D$29),"")</f>
        <v/>
      </c>
      <c r="E42" s="75" t="str">
        <f>IFERROR(LARGE('M 70+'!$U$300:$U$353,E$29),"")</f>
        <v/>
      </c>
      <c r="F42" s="75" t="str">
        <f>IFERROR(LARGE('M 70+'!$U$300:$U$353,F$29),"")</f>
        <v/>
      </c>
      <c r="G42" s="75" t="str">
        <f>IFERROR(LARGE('M 70+'!$U$300:$U$353,G$29),"")</f>
        <v/>
      </c>
      <c r="H42" s="75" t="str">
        <f>IFERROR(LARGE('M 70+'!$U$300:$U$353,H$29),"")</f>
        <v/>
      </c>
      <c r="I42" s="75" t="str">
        <f>IFERROR(LARGE('M 70+'!$U$300:$U$353,I$29),"")</f>
        <v/>
      </c>
      <c r="J42" s="75" t="str">
        <f>IFERROR(LARGE('M 70+'!$U$300:$U$353,J$29),"")</f>
        <v/>
      </c>
      <c r="K42" s="75" t="str">
        <f>IFERROR(LARGE('M 70+'!$U$300:$U$353,K$29),"")</f>
        <v/>
      </c>
      <c r="L42" s="75" t="str">
        <f>IFERROR(LARGE('M 70+'!$U$300:$U$353,L$29),"")</f>
        <v/>
      </c>
      <c r="M42" s="75" t="str">
        <f>IFERROR(LARGE('M 70+'!$U$300:$U$353,M$29),"")</f>
        <v/>
      </c>
      <c r="N42" s="75" t="str">
        <f>IFERROR(LARGE('M 70+'!$U$300:$U$353,N$29),"")</f>
        <v/>
      </c>
      <c r="O42" s="75" t="str">
        <f>IFERROR(LARGE('M 70+'!$U$300:$U$353,O$29),"")</f>
        <v/>
      </c>
      <c r="P42" s="75" t="str">
        <f>IFERROR(LARGE('M 70+'!$U$300:$U$353,P$29),"")</f>
        <v/>
      </c>
      <c r="Q42" s="75" t="str">
        <f>IFERROR(LARGE('M 70+'!$U$300:$U$353,Q$29),"")</f>
        <v/>
      </c>
      <c r="R42" s="75" t="str">
        <f>IFERROR(LARGE('M 70+'!$U$300:$U$353,R$29),"")</f>
        <v/>
      </c>
      <c r="S42" s="75" t="str">
        <f>IFERROR(LARGE('M 70+'!$U$300:$U$353,S$29),"")</f>
        <v/>
      </c>
      <c r="T42" s="75" t="str">
        <f>IFERROR(LARGE('M 70+'!$U$300:$U$353,T$29),"")</f>
        <v/>
      </c>
      <c r="U42" s="75" t="str">
        <f>IFERROR(LARGE('M 70+'!$U$300:$U$353,U$29),"")</f>
        <v/>
      </c>
      <c r="V42" s="75" t="str">
        <f>IFERROR(LARGE('M 70+'!$U$300:$U$353,V$29),"")</f>
        <v/>
      </c>
      <c r="W42" s="75" t="str">
        <f>IFERROR(LARGE('M 70+'!$U$300:$U$353,W$29),"")</f>
        <v/>
      </c>
      <c r="X42" s="75" t="str">
        <f>IFERROR(LARGE('M 70+'!$U$300:$U$353,X$29),"")</f>
        <v/>
      </c>
      <c r="Y42" s="75" t="str">
        <f>IFERROR(LARGE('M 70+'!$U$300:$U$353,Y$29),"")</f>
        <v/>
      </c>
      <c r="Z42" s="75" t="str">
        <f>IFERROR(LARGE('M 70+'!$U$300:$U$353,Z$29),"")</f>
        <v/>
      </c>
      <c r="AA42" s="75" t="str">
        <f>IFERROR(LARGE('M 70+'!$U$300:$U$353,AA$29),"")</f>
        <v/>
      </c>
      <c r="AB42" s="75" t="str">
        <f>IFERROR(LARGE('M 70+'!$U$300:$U$353,AB$29),"")</f>
        <v/>
      </c>
      <c r="AC42" s="75" t="str">
        <f>IFERROR(LARGE('M 70+'!$U$300:$U$353,AC$29),"")</f>
        <v/>
      </c>
      <c r="AD42" s="75" t="str">
        <f>IFERROR(LARGE('M 70+'!$U$300:$U$353,AD$29),"")</f>
        <v/>
      </c>
      <c r="AE42" s="75" t="str">
        <f>IFERROR(LARGE('M 70+'!$U$300:$U$353,AE$29),"")</f>
        <v/>
      </c>
      <c r="AF42" s="75" t="str">
        <f>IFERROR(LARGE('M 70+'!$U$300:$U$353,AF$29),"")</f>
        <v/>
      </c>
      <c r="AG42" s="75" t="str">
        <f>IFERROR(LARGE('M 70+'!$U$300:$U$353,AG$29),"")</f>
        <v/>
      </c>
      <c r="AH42" s="75" t="str">
        <f>IFERROR(LARGE('M 70+'!$U$300:$U$353,AH$29),"")</f>
        <v/>
      </c>
      <c r="AI42" s="75" t="str">
        <f>IFERROR(LARGE('M 70+'!$U$300:$U$353,AI$29),"")</f>
        <v/>
      </c>
      <c r="AJ42" s="75" t="str">
        <f>IFERROR(LARGE('M 70+'!$U$300:$U$353,AJ$29),"")</f>
        <v/>
      </c>
      <c r="AK42" s="75" t="str">
        <f>IFERROR(LARGE('M 70+'!$U$300:$U$353,AK$29),"")</f>
        <v/>
      </c>
      <c r="AL42" s="75" t="str">
        <f>IFERROR(LARGE('M 70+'!$U$300:$U$353,AL$29),"")</f>
        <v/>
      </c>
      <c r="AM42" s="75" t="str">
        <f>IFERROR(LARGE('M 70+'!$U$300:$U$353,AM$29),"")</f>
        <v/>
      </c>
      <c r="AN42" s="75" t="str">
        <f>IFERROR(LARGE('M 70+'!$U$300:$U$353,AN$29),"")</f>
        <v/>
      </c>
      <c r="AO42" s="75" t="str">
        <f>IFERROR(LARGE('M 70+'!$U$300:$U$353,AO$29),"")</f>
        <v/>
      </c>
      <c r="AP42" s="75" t="str">
        <f>IFERROR(LARGE('M 70+'!$U$300:$U$353,AP$29),"")</f>
        <v/>
      </c>
      <c r="AQ42" s="76" t="str">
        <f>IFERROR(LARGE('M 70+'!$U$300:$U$353,AQ$29),"")</f>
        <v/>
      </c>
    </row>
    <row r="43" spans="1:43" hidden="1" x14ac:dyDescent="0.2">
      <c r="B43" s="70" t="s">
        <v>116</v>
      </c>
      <c r="D43" s="74" t="str">
        <f>IFERROR(LARGE('N 35-44'!$U$300:$U$362,D$29),"")</f>
        <v/>
      </c>
      <c r="E43" s="75" t="str">
        <f>IFERROR(LARGE('N 35-44'!$U$300:$U$362,E$29),"")</f>
        <v/>
      </c>
      <c r="F43" s="75" t="str">
        <f>IFERROR(LARGE('N 35-44'!$U$300:$U$362,F$29),"")</f>
        <v/>
      </c>
      <c r="G43" s="75" t="str">
        <f>IFERROR(LARGE('N 35-44'!$U$300:$U$362,G$29),"")</f>
        <v/>
      </c>
      <c r="H43" s="75" t="str">
        <f>IFERROR(LARGE('N 35-44'!$U$300:$U$362,H$29),"")</f>
        <v/>
      </c>
      <c r="I43" s="75" t="str">
        <f>IFERROR(LARGE('N 35-44'!$U$300:$U$362,I$29),"")</f>
        <v/>
      </c>
      <c r="J43" s="75" t="str">
        <f>IFERROR(LARGE('N 35-44'!$U$300:$U$362,J$29),"")</f>
        <v/>
      </c>
      <c r="K43" s="75" t="str">
        <f>IFERROR(LARGE('N 35-44'!$U$300:$U$362,K$29),"")</f>
        <v/>
      </c>
      <c r="L43" s="75" t="str">
        <f>IFERROR(LARGE('N 35-44'!$U$300:$U$362,L$29),"")</f>
        <v/>
      </c>
      <c r="M43" s="75" t="str">
        <f>IFERROR(LARGE('N 35-44'!$U$300:$U$362,M$29),"")</f>
        <v/>
      </c>
      <c r="N43" s="75" t="str">
        <f>IFERROR(LARGE('N 35-44'!$U$300:$U$362,N$29),"")</f>
        <v/>
      </c>
      <c r="O43" s="75" t="str">
        <f>IFERROR(LARGE('N 35-44'!$U$300:$U$362,O$29),"")</f>
        <v/>
      </c>
      <c r="P43" s="75" t="str">
        <f>IFERROR(LARGE('N 35-44'!$U$300:$U$362,P$29),"")</f>
        <v/>
      </c>
      <c r="Q43" s="75" t="str">
        <f>IFERROR(LARGE('N 35-44'!$U$300:$U$362,Q$29),"")</f>
        <v/>
      </c>
      <c r="R43" s="75" t="str">
        <f>IFERROR(LARGE('N 35-44'!$U$300:$U$362,R$29),"")</f>
        <v/>
      </c>
      <c r="S43" s="75" t="str">
        <f>IFERROR(LARGE('N 35-44'!$U$300:$U$362,S$29),"")</f>
        <v/>
      </c>
      <c r="T43" s="75" t="str">
        <f>IFERROR(LARGE('N 35-44'!$U$300:$U$362,T$29),"")</f>
        <v/>
      </c>
      <c r="U43" s="75" t="str">
        <f>IFERROR(LARGE('N 35-44'!$U$300:$U$362,U$29),"")</f>
        <v/>
      </c>
      <c r="V43" s="75" t="str">
        <f>IFERROR(LARGE('N 35-44'!$U$300:$U$362,V$29),"")</f>
        <v/>
      </c>
      <c r="W43" s="75" t="str">
        <f>IFERROR(LARGE('N 35-44'!$U$300:$U$362,W$29),"")</f>
        <v/>
      </c>
      <c r="X43" s="75" t="str">
        <f>IFERROR(LARGE('N 35-44'!$U$300:$U$362,X$29),"")</f>
        <v/>
      </c>
      <c r="Y43" s="75" t="str">
        <f>IFERROR(LARGE('N 35-44'!$U$300:$U$362,Y$29),"")</f>
        <v/>
      </c>
      <c r="Z43" s="75" t="str">
        <f>IFERROR(LARGE('N 35-44'!$U$300:$U$362,Z$29),"")</f>
        <v/>
      </c>
      <c r="AA43" s="75" t="str">
        <f>IFERROR(LARGE('N 35-44'!$U$300:$U$362,AA$29),"")</f>
        <v/>
      </c>
      <c r="AB43" s="75" t="str">
        <f>IFERROR(LARGE('N 35-44'!$U$300:$U$362,AB$29),"")</f>
        <v/>
      </c>
      <c r="AC43" s="75" t="str">
        <f>IFERROR(LARGE('N 35-44'!$U$300:$U$362,AC$29),"")</f>
        <v/>
      </c>
      <c r="AD43" s="75" t="str">
        <f>IFERROR(LARGE('N 35-44'!$U$300:$U$362,AD$29),"")</f>
        <v/>
      </c>
      <c r="AE43" s="75" t="str">
        <f>IFERROR(LARGE('N 35-44'!$U$300:$U$362,AE$29),"")</f>
        <v/>
      </c>
      <c r="AF43" s="75" t="str">
        <f>IFERROR(LARGE('N 35-44'!$U$300:$U$362,AF$29),"")</f>
        <v/>
      </c>
      <c r="AG43" s="75" t="str">
        <f>IFERROR(LARGE('N 35-44'!$U$300:$U$362,AG$29),"")</f>
        <v/>
      </c>
      <c r="AH43" s="75" t="str">
        <f>IFERROR(LARGE('N 35-44'!$U$300:$U$362,AH$29),"")</f>
        <v/>
      </c>
      <c r="AI43" s="75" t="str">
        <f>IFERROR(LARGE('N 35-44'!$U$300:$U$362,AI$29),"")</f>
        <v/>
      </c>
      <c r="AJ43" s="75" t="str">
        <f>IFERROR(LARGE('N 35-44'!$U$300:$U$362,AJ$29),"")</f>
        <v/>
      </c>
      <c r="AK43" s="75" t="str">
        <f>IFERROR(LARGE('N 35-44'!$U$300:$U$362,AK$29),"")</f>
        <v/>
      </c>
      <c r="AL43" s="75" t="str">
        <f>IFERROR(LARGE('N 35-44'!$U$300:$U$362,AL$29),"")</f>
        <v/>
      </c>
      <c r="AM43" s="75" t="str">
        <f>IFERROR(LARGE('N 35-44'!$U$300:$U$362,AM$29),"")</f>
        <v/>
      </c>
      <c r="AN43" s="75" t="str">
        <f>IFERROR(LARGE('N 35-44'!$U$300:$U$362,AN$29),"")</f>
        <v/>
      </c>
      <c r="AO43" s="75" t="str">
        <f>IFERROR(LARGE('N 35-44'!$U$300:$U$362,AO$29),"")</f>
        <v/>
      </c>
      <c r="AP43" s="75" t="str">
        <f>IFERROR(LARGE('N 35-44'!$U$300:$U$362,AP$29),"")</f>
        <v/>
      </c>
      <c r="AQ43" s="76" t="str">
        <f>IFERROR(LARGE('N 35-44'!$U$300:$U$362,AQ$29),"")</f>
        <v/>
      </c>
    </row>
    <row r="44" spans="1:43" hidden="1" x14ac:dyDescent="0.2">
      <c r="B44" s="70" t="s">
        <v>117</v>
      </c>
      <c r="D44" s="74" t="str">
        <f>IFERROR(LARGE('N 45-59'!$U$300:$U$363,D$29),"")</f>
        <v/>
      </c>
      <c r="E44" s="75" t="str">
        <f>IFERROR(LARGE('N 45-59'!$U$300:$U$363,E$29),"")</f>
        <v/>
      </c>
      <c r="F44" s="75" t="str">
        <f>IFERROR(LARGE('N 45-59'!$U$300:$U$363,F$29),"")</f>
        <v/>
      </c>
      <c r="G44" s="75" t="str">
        <f>IFERROR(LARGE('N 45-59'!$U$300:$U$363,G$29),"")</f>
        <v/>
      </c>
      <c r="H44" s="75" t="str">
        <f>IFERROR(LARGE('N 45-59'!$U$300:$U$363,H$29),"")</f>
        <v/>
      </c>
      <c r="I44" s="75" t="str">
        <f>IFERROR(LARGE('N 45-59'!$U$300:$U$363,I$29),"")</f>
        <v/>
      </c>
      <c r="J44" s="75" t="str">
        <f>IFERROR(LARGE('N 45-59'!$U$300:$U$363,J$29),"")</f>
        <v/>
      </c>
      <c r="K44" s="75" t="str">
        <f>IFERROR(LARGE('N 45-59'!$U$300:$U$363,K$29),"")</f>
        <v/>
      </c>
      <c r="L44" s="75" t="str">
        <f>IFERROR(LARGE('N 45-59'!$U$300:$U$363,L$29),"")</f>
        <v/>
      </c>
      <c r="M44" s="75" t="str">
        <f>IFERROR(LARGE('N 45-59'!$U$300:$U$363,M$29),"")</f>
        <v/>
      </c>
      <c r="N44" s="75" t="str">
        <f>IFERROR(LARGE('N 45-59'!$U$300:$U$363,N$29),"")</f>
        <v/>
      </c>
      <c r="O44" s="75" t="str">
        <f>IFERROR(LARGE('N 45-59'!$U$300:$U$363,O$29),"")</f>
        <v/>
      </c>
      <c r="P44" s="75" t="str">
        <f>IFERROR(LARGE('N 45-59'!$U$300:$U$363,P$29),"")</f>
        <v/>
      </c>
      <c r="Q44" s="75" t="str">
        <f>IFERROR(LARGE('N 45-59'!$U$300:$U$363,Q$29),"")</f>
        <v/>
      </c>
      <c r="R44" s="75" t="str">
        <f>IFERROR(LARGE('N 45-59'!$U$300:$U$363,R$29),"")</f>
        <v/>
      </c>
      <c r="S44" s="75" t="str">
        <f>IFERROR(LARGE('N 45-59'!$U$300:$U$363,S$29),"")</f>
        <v/>
      </c>
      <c r="T44" s="75" t="str">
        <f>IFERROR(LARGE('N 45-59'!$U$300:$U$363,T$29),"")</f>
        <v/>
      </c>
      <c r="U44" s="75" t="str">
        <f>IFERROR(LARGE('N 45-59'!$U$300:$U$363,U$29),"")</f>
        <v/>
      </c>
      <c r="V44" s="75" t="str">
        <f>IFERROR(LARGE('N 45-59'!$U$300:$U$363,V$29),"")</f>
        <v/>
      </c>
      <c r="W44" s="75" t="str">
        <f>IFERROR(LARGE('N 45-59'!$U$300:$U$363,W$29),"")</f>
        <v/>
      </c>
      <c r="X44" s="75" t="str">
        <f>IFERROR(LARGE('N 45-59'!$U$300:$U$363,X$29),"")</f>
        <v/>
      </c>
      <c r="Y44" s="75" t="str">
        <f>IFERROR(LARGE('N 45-59'!$U$300:$U$363,Y$29),"")</f>
        <v/>
      </c>
      <c r="Z44" s="75" t="str">
        <f>IFERROR(LARGE('N 45-59'!$U$300:$U$363,Z$29),"")</f>
        <v/>
      </c>
      <c r="AA44" s="75" t="str">
        <f>IFERROR(LARGE('N 45-59'!$U$300:$U$363,AA$29),"")</f>
        <v/>
      </c>
      <c r="AB44" s="75" t="str">
        <f>IFERROR(LARGE('N 45-59'!$U$300:$U$363,AB$29),"")</f>
        <v/>
      </c>
      <c r="AC44" s="75" t="str">
        <f>IFERROR(LARGE('N 45-59'!$U$300:$U$363,AC$29),"")</f>
        <v/>
      </c>
      <c r="AD44" s="75" t="str">
        <f>IFERROR(LARGE('N 45-59'!$U$300:$U$363,AD$29),"")</f>
        <v/>
      </c>
      <c r="AE44" s="75" t="str">
        <f>IFERROR(LARGE('N 45-59'!$U$300:$U$363,AE$29),"")</f>
        <v/>
      </c>
      <c r="AF44" s="75" t="str">
        <f>IFERROR(LARGE('N 45-59'!$U$300:$U$363,AF$29),"")</f>
        <v/>
      </c>
      <c r="AG44" s="75" t="str">
        <f>IFERROR(LARGE('N 45-59'!$U$300:$U$363,AG$29),"")</f>
        <v/>
      </c>
      <c r="AH44" s="75" t="str">
        <f>IFERROR(LARGE('N 45-59'!$U$300:$U$363,AH$29),"")</f>
        <v/>
      </c>
      <c r="AI44" s="75" t="str">
        <f>IFERROR(LARGE('N 45-59'!$U$300:$U$363,AI$29),"")</f>
        <v/>
      </c>
      <c r="AJ44" s="75" t="str">
        <f>IFERROR(LARGE('N 45-59'!$U$300:$U$363,AJ$29),"")</f>
        <v/>
      </c>
      <c r="AK44" s="75" t="str">
        <f>IFERROR(LARGE('N 45-59'!$U$300:$U$363,AK$29),"")</f>
        <v/>
      </c>
      <c r="AL44" s="75" t="str">
        <f>IFERROR(LARGE('N 45-59'!$U$300:$U$363,AL$29),"")</f>
        <v/>
      </c>
      <c r="AM44" s="75" t="str">
        <f>IFERROR(LARGE('N 45-59'!$U$300:$U$363,AM$29),"")</f>
        <v/>
      </c>
      <c r="AN44" s="75" t="str">
        <f>IFERROR(LARGE('N 45-59'!$U$300:$U$363,AN$29),"")</f>
        <v/>
      </c>
      <c r="AO44" s="75" t="str">
        <f>IFERROR(LARGE('N 45-59'!$U$300:$U$363,AO$29),"")</f>
        <v/>
      </c>
      <c r="AP44" s="75" t="str">
        <f>IFERROR(LARGE('N 45-59'!$U$300:$U$363,AP$29),"")</f>
        <v/>
      </c>
      <c r="AQ44" s="76" t="str">
        <f>IFERROR(LARGE('N 45-59'!$U$300:$U$363,AQ$29),"")</f>
        <v/>
      </c>
    </row>
    <row r="45" spans="1:43" hidden="1" x14ac:dyDescent="0.2">
      <c r="B45" s="70" t="s">
        <v>93</v>
      </c>
      <c r="D45" s="74" t="str">
        <f>IFERROR(LARGE('N 60-69'!$U$300:$U$366,D$29),"")</f>
        <v/>
      </c>
      <c r="E45" s="75" t="str">
        <f>IFERROR(LARGE('N 60-69'!$U$300:$U$366,E$29),"")</f>
        <v/>
      </c>
      <c r="F45" s="75" t="str">
        <f>IFERROR(LARGE('N 60-69'!$U$300:$U$366,F$29),"")</f>
        <v/>
      </c>
      <c r="G45" s="75" t="str">
        <f>IFERROR(LARGE('N 60-69'!$U$300:$U$366,G$29),"")</f>
        <v/>
      </c>
      <c r="H45" s="75" t="str">
        <f>IFERROR(LARGE('N 60-69'!$U$300:$U$366,H$29),"")</f>
        <v/>
      </c>
      <c r="I45" s="75" t="str">
        <f>IFERROR(LARGE('N 60-69'!$U$300:$U$366,I$29),"")</f>
        <v/>
      </c>
      <c r="J45" s="75" t="str">
        <f>IFERROR(LARGE('N 60-69'!$U$300:$U$366,J$29),"")</f>
        <v/>
      </c>
      <c r="K45" s="75" t="str">
        <f>IFERROR(LARGE('N 60-69'!$U$300:$U$366,K$29),"")</f>
        <v/>
      </c>
      <c r="L45" s="75" t="str">
        <f>IFERROR(LARGE('N 60-69'!$U$300:$U$366,L$29),"")</f>
        <v/>
      </c>
      <c r="M45" s="75" t="str">
        <f>IFERROR(LARGE('N 60-69'!$U$300:$U$366,M$29),"")</f>
        <v/>
      </c>
      <c r="N45" s="75" t="str">
        <f>IFERROR(LARGE('N 60-69'!$U$300:$U$366,N$29),"")</f>
        <v/>
      </c>
      <c r="O45" s="75" t="str">
        <f>IFERROR(LARGE('N 60-69'!$U$300:$U$366,O$29),"")</f>
        <v/>
      </c>
      <c r="P45" s="75" t="str">
        <f>IFERROR(LARGE('N 60-69'!$U$300:$U$366,P$29),"")</f>
        <v/>
      </c>
      <c r="Q45" s="75" t="str">
        <f>IFERROR(LARGE('N 60-69'!$U$300:$U$366,Q$29),"")</f>
        <v/>
      </c>
      <c r="R45" s="75" t="str">
        <f>IFERROR(LARGE('N 60-69'!$U$300:$U$366,R$29),"")</f>
        <v/>
      </c>
      <c r="S45" s="75" t="str">
        <f>IFERROR(LARGE('N 60-69'!$U$300:$U$366,S$29),"")</f>
        <v/>
      </c>
      <c r="T45" s="75" t="str">
        <f>IFERROR(LARGE('N 60-69'!$U$300:$U$366,T$29),"")</f>
        <v/>
      </c>
      <c r="U45" s="75" t="str">
        <f>IFERROR(LARGE('N 60-69'!$U$300:$U$366,U$29),"")</f>
        <v/>
      </c>
      <c r="V45" s="75" t="str">
        <f>IFERROR(LARGE('N 60-69'!$U$300:$U$366,V$29),"")</f>
        <v/>
      </c>
      <c r="W45" s="75" t="str">
        <f>IFERROR(LARGE('N 60-69'!$U$300:$U$366,W$29),"")</f>
        <v/>
      </c>
      <c r="X45" s="75" t="str">
        <f>IFERROR(LARGE('N 60-69'!$U$300:$U$366,X$29),"")</f>
        <v/>
      </c>
      <c r="Y45" s="75" t="str">
        <f>IFERROR(LARGE('N 60-69'!$U$300:$U$366,Y$29),"")</f>
        <v/>
      </c>
      <c r="Z45" s="75" t="str">
        <f>IFERROR(LARGE('N 60-69'!$U$300:$U$366,Z$29),"")</f>
        <v/>
      </c>
      <c r="AA45" s="75" t="str">
        <f>IFERROR(LARGE('N 60-69'!$U$300:$U$366,AA$29),"")</f>
        <v/>
      </c>
      <c r="AB45" s="75" t="str">
        <f>IFERROR(LARGE('N 60-69'!$U$300:$U$366,AB$29),"")</f>
        <v/>
      </c>
      <c r="AC45" s="75" t="str">
        <f>IFERROR(LARGE('N 60-69'!$U$300:$U$366,AC$29),"")</f>
        <v/>
      </c>
      <c r="AD45" s="75" t="str">
        <f>IFERROR(LARGE('N 60-69'!$U$300:$U$366,AD$29),"")</f>
        <v/>
      </c>
      <c r="AE45" s="75" t="str">
        <f>IFERROR(LARGE('N 60-69'!$U$300:$U$366,AE$29),"")</f>
        <v/>
      </c>
      <c r="AF45" s="75" t="str">
        <f>IFERROR(LARGE('N 60-69'!$U$300:$U$366,AF$29),"")</f>
        <v/>
      </c>
      <c r="AG45" s="75" t="str">
        <f>IFERROR(LARGE('N 60-69'!$U$300:$U$366,AG$29),"")</f>
        <v/>
      </c>
      <c r="AH45" s="75" t="str">
        <f>IFERROR(LARGE('N 60-69'!$U$300:$U$366,AH$29),"")</f>
        <v/>
      </c>
      <c r="AI45" s="75" t="str">
        <f>IFERROR(LARGE('N 60-69'!$U$300:$U$366,AI$29),"")</f>
        <v/>
      </c>
      <c r="AJ45" s="75" t="str">
        <f>IFERROR(LARGE('N 60-69'!$U$300:$U$366,AJ$29),"")</f>
        <v/>
      </c>
      <c r="AK45" s="75" t="str">
        <f>IFERROR(LARGE('N 60-69'!$U$300:$U$366,AK$29),"")</f>
        <v/>
      </c>
      <c r="AL45" s="75" t="str">
        <f>IFERROR(LARGE('N 60-69'!$U$300:$U$366,AL$29),"")</f>
        <v/>
      </c>
      <c r="AM45" s="75" t="str">
        <f>IFERROR(LARGE('N 60-69'!$U$300:$U$366,AM$29),"")</f>
        <v/>
      </c>
      <c r="AN45" s="75" t="str">
        <f>IFERROR(LARGE('N 60-69'!$U$300:$U$366,AN$29),"")</f>
        <v/>
      </c>
      <c r="AO45" s="75" t="str">
        <f>IFERROR(LARGE('N 60-69'!$U$300:$U$366,AO$29),"")</f>
        <v/>
      </c>
      <c r="AP45" s="75" t="str">
        <f>IFERROR(LARGE('N 60-69'!$U$300:$U$366,AP$29),"")</f>
        <v/>
      </c>
      <c r="AQ45" s="76" t="str">
        <f>IFERROR(LARGE('N 60-69'!$U$300:$U$366,AQ$29),"")</f>
        <v/>
      </c>
    </row>
    <row r="46" spans="1:43" hidden="1" x14ac:dyDescent="0.2">
      <c r="B46" s="70" t="s">
        <v>115</v>
      </c>
      <c r="D46" s="74" t="str">
        <f>IFERROR(LARGE('N 70+'!$U$300:$U$362,D$29),"")</f>
        <v/>
      </c>
      <c r="E46" s="75" t="str">
        <f>IFERROR(LARGE('N 70+'!$U$300:$U$362,E$29),"")</f>
        <v/>
      </c>
      <c r="F46" s="75" t="str">
        <f>IFERROR(LARGE('N 70+'!$U$300:$U$362,F$29),"")</f>
        <v/>
      </c>
      <c r="G46" s="75" t="str">
        <f>IFERROR(LARGE('N 70+'!$U$300:$U$362,G$29),"")</f>
        <v/>
      </c>
      <c r="H46" s="75" t="str">
        <f>IFERROR(LARGE('N 70+'!$U$300:$U$362,H$29),"")</f>
        <v/>
      </c>
      <c r="I46" s="75" t="str">
        <f>IFERROR(LARGE('N 70+'!$U$300:$U$362,I$29),"")</f>
        <v/>
      </c>
      <c r="J46" s="75" t="str">
        <f>IFERROR(LARGE('N 70+'!$U$300:$U$362,J$29),"")</f>
        <v/>
      </c>
      <c r="K46" s="75" t="str">
        <f>IFERROR(LARGE('N 70+'!$U$300:$U$362,K$29),"")</f>
        <v/>
      </c>
      <c r="L46" s="75" t="str">
        <f>IFERROR(LARGE('N 70+'!$U$300:$U$362,L$29),"")</f>
        <v/>
      </c>
      <c r="M46" s="75" t="str">
        <f>IFERROR(LARGE('N 70+'!$U$300:$U$362,M$29),"")</f>
        <v/>
      </c>
      <c r="N46" s="75" t="str">
        <f>IFERROR(LARGE('N 70+'!$U$300:$U$362,N$29),"")</f>
        <v/>
      </c>
      <c r="O46" s="75" t="str">
        <f>IFERROR(LARGE('N 70+'!$U$300:$U$362,O$29),"")</f>
        <v/>
      </c>
      <c r="P46" s="75" t="str">
        <f>IFERROR(LARGE('N 70+'!$U$300:$U$362,P$29),"")</f>
        <v/>
      </c>
      <c r="Q46" s="75" t="str">
        <f>IFERROR(LARGE('N 70+'!$U$300:$U$362,Q$29),"")</f>
        <v/>
      </c>
      <c r="R46" s="75" t="str">
        <f>IFERROR(LARGE('N 70+'!$U$300:$U$362,R$29),"")</f>
        <v/>
      </c>
      <c r="S46" s="75" t="str">
        <f>IFERROR(LARGE('N 70+'!$U$300:$U$362,S$29),"")</f>
        <v/>
      </c>
      <c r="T46" s="75" t="str">
        <f>IFERROR(LARGE('N 70+'!$U$300:$U$362,T$29),"")</f>
        <v/>
      </c>
      <c r="U46" s="75" t="str">
        <f>IFERROR(LARGE('N 70+'!$U$300:$U$362,U$29),"")</f>
        <v/>
      </c>
      <c r="V46" s="75" t="str">
        <f>IFERROR(LARGE('N 70+'!$U$300:$U$362,V$29),"")</f>
        <v/>
      </c>
      <c r="W46" s="75" t="str">
        <f>IFERROR(LARGE('N 70+'!$U$300:$U$362,W$29),"")</f>
        <v/>
      </c>
      <c r="X46" s="75" t="str">
        <f>IFERROR(LARGE('N 70+'!$U$300:$U$362,X$29),"")</f>
        <v/>
      </c>
      <c r="Y46" s="75" t="str">
        <f>IFERROR(LARGE('N 70+'!$U$300:$U$362,Y$29),"")</f>
        <v/>
      </c>
      <c r="Z46" s="75" t="str">
        <f>IFERROR(LARGE('N 70+'!$U$300:$U$362,Z$29),"")</f>
        <v/>
      </c>
      <c r="AA46" s="75" t="str">
        <f>IFERROR(LARGE('N 70+'!$U$300:$U$362,AA$29),"")</f>
        <v/>
      </c>
      <c r="AB46" s="75" t="str">
        <f>IFERROR(LARGE('N 70+'!$U$300:$U$362,AB$29),"")</f>
        <v/>
      </c>
      <c r="AC46" s="75" t="str">
        <f>IFERROR(LARGE('N 70+'!$U$300:$U$362,AC$29),"")</f>
        <v/>
      </c>
      <c r="AD46" s="75" t="str">
        <f>IFERROR(LARGE('N 70+'!$U$300:$U$362,AD$29),"")</f>
        <v/>
      </c>
      <c r="AE46" s="75" t="str">
        <f>IFERROR(LARGE('N 70+'!$U$300:$U$362,AE$29),"")</f>
        <v/>
      </c>
      <c r="AF46" s="75" t="str">
        <f>IFERROR(LARGE('N 70+'!$U$300:$U$362,AF$29),"")</f>
        <v/>
      </c>
      <c r="AG46" s="75" t="str">
        <f>IFERROR(LARGE('N 70+'!$U$300:$U$362,AG$29),"")</f>
        <v/>
      </c>
      <c r="AH46" s="75" t="str">
        <f>IFERROR(LARGE('N 70+'!$U$300:$U$362,AH$29),"")</f>
        <v/>
      </c>
      <c r="AI46" s="75" t="str">
        <f>IFERROR(LARGE('N 70+'!$U$300:$U$362,AI$29),"")</f>
        <v/>
      </c>
      <c r="AJ46" s="75" t="str">
        <f>IFERROR(LARGE('N 70+'!$U$300:$U$362,AJ$29),"")</f>
        <v/>
      </c>
      <c r="AK46" s="75" t="str">
        <f>IFERROR(LARGE('N 70+'!$U$300:$U$362,AK$29),"")</f>
        <v/>
      </c>
      <c r="AL46" s="75" t="str">
        <f>IFERROR(LARGE('N 70+'!$U$300:$U$362,AL$29),"")</f>
        <v/>
      </c>
      <c r="AM46" s="75" t="str">
        <f>IFERROR(LARGE('N 70+'!$U$300:$U$362,AM$29),"")</f>
        <v/>
      </c>
      <c r="AN46" s="75" t="str">
        <f>IFERROR(LARGE('N 70+'!$U$300:$U$362,AN$29),"")</f>
        <v/>
      </c>
      <c r="AO46" s="75" t="str">
        <f>IFERROR(LARGE('N 70+'!$U$300:$U$362,AO$29),"")</f>
        <v/>
      </c>
      <c r="AP46" s="75" t="str">
        <f>IFERROR(LARGE('N 70+'!$U$300:$U$362,AP$29),"")</f>
        <v/>
      </c>
      <c r="AQ46" s="76" t="str">
        <f>IFERROR(LARGE('N 70+'!$U$300:$U$362,AQ$29),"")</f>
        <v/>
      </c>
    </row>
    <row r="47" spans="1:43" hidden="1" x14ac:dyDescent="0.2">
      <c r="A47" s="63" t="s">
        <v>73</v>
      </c>
      <c r="B47" s="69" t="s">
        <v>90</v>
      </c>
      <c r="D47" s="71">
        <f>IFERROR(LARGE('M 35-49'!$V$300:$V$350,D$29),"")</f>
        <v>9.0050000000000008</v>
      </c>
      <c r="E47" s="72">
        <f>IFERROR(LARGE('M 35-49'!$V$300:$V$350,E$29),"")</f>
        <v>3.0049999999999999</v>
      </c>
      <c r="F47" s="72">
        <f>IFERROR(LARGE('M 35-49'!$V$300:$V$350,F$29),"")</f>
        <v>1.0049999999999999</v>
      </c>
      <c r="G47" s="72">
        <f>IFERROR(LARGE('M 35-49'!$V$300:$V$350,G$29),"")</f>
        <v>5.0000000000000001E-3</v>
      </c>
      <c r="H47" s="72">
        <f>IFERROR(LARGE('M 35-49'!$V$300:$V$350,H$29),"")</f>
        <v>5.0000000000000001E-3</v>
      </c>
      <c r="I47" s="72">
        <f>IFERROR(LARGE('M 35-49'!$V$300:$V$350,I$29),"")</f>
        <v>5.0000000000000001E-3</v>
      </c>
      <c r="J47" s="72" t="str">
        <f>IFERROR(LARGE('M 35-49'!$V$300:$V$350,J$29),"")</f>
        <v/>
      </c>
      <c r="K47" s="72" t="str">
        <f>IFERROR(LARGE('M 35-49'!$V$300:$V$350,K$29),"")</f>
        <v/>
      </c>
      <c r="L47" s="72" t="str">
        <f>IFERROR(LARGE('M 35-49'!$V$300:$V$350,L$29),"")</f>
        <v/>
      </c>
      <c r="M47" s="72" t="str">
        <f>IFERROR(LARGE('M 35-49'!$V$300:$V$350,M$29),"")</f>
        <v/>
      </c>
      <c r="N47" s="72" t="str">
        <f>IFERROR(LARGE('M 35-49'!$V$300:$V$350,N$29),"")</f>
        <v/>
      </c>
      <c r="O47" s="72" t="str">
        <f>IFERROR(LARGE('M 35-49'!$V$300:$V$350,O$29),"")</f>
        <v/>
      </c>
      <c r="P47" s="72" t="str">
        <f>IFERROR(LARGE('M 35-49'!$V$300:$V$350,P$29),"")</f>
        <v/>
      </c>
      <c r="Q47" s="72" t="str">
        <f>IFERROR(LARGE('M 35-49'!$V$300:$V$350,Q$29),"")</f>
        <v/>
      </c>
      <c r="R47" s="72" t="str">
        <f>IFERROR(LARGE('M 35-49'!$V$300:$V$350,R$29),"")</f>
        <v/>
      </c>
      <c r="S47" s="72" t="str">
        <f>IFERROR(LARGE('M 35-49'!$V$300:$V$350,S$29),"")</f>
        <v/>
      </c>
      <c r="T47" s="72" t="str">
        <f>IFERROR(LARGE('M 35-49'!$V$300:$V$350,T$29),"")</f>
        <v/>
      </c>
      <c r="U47" s="72" t="str">
        <f>IFERROR(LARGE('M 35-49'!$V$300:$V$350,U$29),"")</f>
        <v/>
      </c>
      <c r="V47" s="72" t="str">
        <f>IFERROR(LARGE('M 35-49'!$V$300:$V$350,V$29),"")</f>
        <v/>
      </c>
      <c r="W47" s="72" t="str">
        <f>IFERROR(LARGE('M 35-49'!$V$300:$V$350,W$29),"")</f>
        <v/>
      </c>
      <c r="X47" s="72" t="str">
        <f>IFERROR(LARGE('M 35-49'!$V$300:$V$350,X$29),"")</f>
        <v/>
      </c>
      <c r="Y47" s="72" t="str">
        <f>IFERROR(LARGE('M 35-49'!$V$300:$V$350,Y$29),"")</f>
        <v/>
      </c>
      <c r="Z47" s="72" t="str">
        <f>IFERROR(LARGE('M 35-49'!$V$300:$V$350,Z$29),"")</f>
        <v/>
      </c>
      <c r="AA47" s="72" t="str">
        <f>IFERROR(LARGE('M 35-49'!$V$300:$V$350,AA$29),"")</f>
        <v/>
      </c>
      <c r="AB47" s="72" t="str">
        <f>IFERROR(LARGE('M 35-49'!$V$300:$V$350,AB$29),"")</f>
        <v/>
      </c>
      <c r="AC47" s="72" t="str">
        <f>IFERROR(LARGE('M 35-49'!$V$300:$V$350,AC$29),"")</f>
        <v/>
      </c>
      <c r="AD47" s="72" t="str">
        <f>IFERROR(LARGE('M 35-49'!$V$300:$V$350,AD$29),"")</f>
        <v/>
      </c>
      <c r="AE47" s="72" t="str">
        <f>IFERROR(LARGE('M 35-49'!$V$300:$V$350,AE$29),"")</f>
        <v/>
      </c>
      <c r="AF47" s="72" t="str">
        <f>IFERROR(LARGE('M 35-49'!$V$300:$V$350,AF$29),"")</f>
        <v/>
      </c>
      <c r="AG47" s="72" t="str">
        <f>IFERROR(LARGE('M 35-49'!$V$300:$V$350,AG$29),"")</f>
        <v/>
      </c>
      <c r="AH47" s="72" t="str">
        <f>IFERROR(LARGE('M 35-49'!$V$300:$V$350,AH$29),"")</f>
        <v/>
      </c>
      <c r="AI47" s="72" t="str">
        <f>IFERROR(LARGE('M 35-49'!$V$300:$V$350,AI$29),"")</f>
        <v/>
      </c>
      <c r="AJ47" s="72" t="str">
        <f>IFERROR(LARGE('M 35-49'!$V$300:$V$350,AJ$29),"")</f>
        <v/>
      </c>
      <c r="AK47" s="72" t="str">
        <f>IFERROR(LARGE('M 35-49'!$V$300:$V$350,AK$29),"")</f>
        <v/>
      </c>
      <c r="AL47" s="72" t="str">
        <f>IFERROR(LARGE('M 35-49'!$V$300:$V$350,AL$29),"")</f>
        <v/>
      </c>
      <c r="AM47" s="72" t="str">
        <f>IFERROR(LARGE('M 35-49'!$V$300:$V$350,AM$29),"")</f>
        <v/>
      </c>
      <c r="AN47" s="72" t="str">
        <f>IFERROR(LARGE('M 35-49'!$V$300:$V$350,AN$29),"")</f>
        <v/>
      </c>
      <c r="AO47" s="72" t="str">
        <f>IFERROR(LARGE('M 35-49'!$V$300:$V$350,AO$29),"")</f>
        <v/>
      </c>
      <c r="AP47" s="72" t="str">
        <f>IFERROR(LARGE('M 35-49'!$V$300:$V$350,AP$29),"")</f>
        <v/>
      </c>
      <c r="AQ47" s="73" t="str">
        <f>IFERROR(LARGE('M 35-49'!$V$300:$V$350,AQ$29),"")</f>
        <v/>
      </c>
    </row>
    <row r="48" spans="1:43" hidden="1" x14ac:dyDescent="0.2">
      <c r="B48" s="69" t="s">
        <v>91</v>
      </c>
      <c r="D48" s="74">
        <f>IFERROR(LARGE('M 50-59'!$V$300:$V$364,D$29),"")</f>
        <v>10.004</v>
      </c>
      <c r="E48" s="75">
        <f>IFERROR(LARGE('M 50-59'!$V$300:$V$364,E$29),"")</f>
        <v>9.0039999999999996</v>
      </c>
      <c r="F48" s="75">
        <f>IFERROR(LARGE('M 50-59'!$V$300:$V$364,F$29),"")</f>
        <v>8.0039999999999996</v>
      </c>
      <c r="G48" s="75">
        <f>IFERROR(LARGE('M 50-59'!$V$300:$V$364,G$29),"")</f>
        <v>6.0039999999999996</v>
      </c>
      <c r="H48" s="75" t="str">
        <f>IFERROR(LARGE('M 50-59'!$V$300:$V$364,H$29),"")</f>
        <v/>
      </c>
      <c r="I48" s="75" t="str">
        <f>IFERROR(LARGE('M 50-59'!$V$300:$V$364,I$29),"")</f>
        <v/>
      </c>
      <c r="J48" s="75" t="str">
        <f>IFERROR(LARGE('M 50-59'!$V$300:$V$364,J$29),"")</f>
        <v/>
      </c>
      <c r="K48" s="75" t="str">
        <f>IFERROR(LARGE('M 50-59'!$V$300:$V$364,K$29),"")</f>
        <v/>
      </c>
      <c r="L48" s="75" t="str">
        <f>IFERROR(LARGE('M 50-59'!$V$300:$V$364,L$29),"")</f>
        <v/>
      </c>
      <c r="M48" s="75" t="str">
        <f>IFERROR(LARGE('M 50-59'!$V$300:$V$364,M$29),"")</f>
        <v/>
      </c>
      <c r="N48" s="75" t="str">
        <f>IFERROR(LARGE('M 50-59'!$V$300:$V$364,N$29),"")</f>
        <v/>
      </c>
      <c r="O48" s="75" t="str">
        <f>IFERROR(LARGE('M 50-59'!$V$300:$V$364,O$29),"")</f>
        <v/>
      </c>
      <c r="P48" s="75" t="str">
        <f>IFERROR(LARGE('M 50-59'!$V$300:$V$364,P$29),"")</f>
        <v/>
      </c>
      <c r="Q48" s="75" t="str">
        <f>IFERROR(LARGE('M 50-59'!$V$300:$V$364,Q$29),"")</f>
        <v/>
      </c>
      <c r="R48" s="75" t="str">
        <f>IFERROR(LARGE('M 50-59'!$V$300:$V$364,R$29),"")</f>
        <v/>
      </c>
      <c r="S48" s="75" t="str">
        <f>IFERROR(LARGE('M 50-59'!$V$300:$V$364,S$29),"")</f>
        <v/>
      </c>
      <c r="T48" s="75" t="str">
        <f>IFERROR(LARGE('M 50-59'!$V$300:$V$364,T$29),"")</f>
        <v/>
      </c>
      <c r="U48" s="75" t="str">
        <f>IFERROR(LARGE('M 50-59'!$V$300:$V$364,U$29),"")</f>
        <v/>
      </c>
      <c r="V48" s="75" t="str">
        <f>IFERROR(LARGE('M 50-59'!$V$300:$V$364,V$29),"")</f>
        <v/>
      </c>
      <c r="W48" s="75" t="str">
        <f>IFERROR(LARGE('M 50-59'!$V$300:$V$364,W$29),"")</f>
        <v/>
      </c>
      <c r="X48" s="75" t="str">
        <f>IFERROR(LARGE('M 50-59'!$V$300:$V$364,X$29),"")</f>
        <v/>
      </c>
      <c r="Y48" s="75" t="str">
        <f>IFERROR(LARGE('M 50-59'!$V$300:$V$364,Y$29),"")</f>
        <v/>
      </c>
      <c r="Z48" s="75" t="str">
        <f>IFERROR(LARGE('M 50-59'!$V$300:$V$364,Z$29),"")</f>
        <v/>
      </c>
      <c r="AA48" s="75" t="str">
        <f>IFERROR(LARGE('M 50-59'!$V$300:$V$364,AA$29),"")</f>
        <v/>
      </c>
      <c r="AB48" s="75" t="str">
        <f>IFERROR(LARGE('M 50-59'!$V$300:$V$364,AB$29),"")</f>
        <v/>
      </c>
      <c r="AC48" s="75" t="str">
        <f>IFERROR(LARGE('M 50-59'!$V$300:$V$364,AC$29),"")</f>
        <v/>
      </c>
      <c r="AD48" s="75" t="str">
        <f>IFERROR(LARGE('M 50-59'!$V$300:$V$364,AD$29),"")</f>
        <v/>
      </c>
      <c r="AE48" s="75" t="str">
        <f>IFERROR(LARGE('M 50-59'!$V$300:$V$364,AE$29),"")</f>
        <v/>
      </c>
      <c r="AF48" s="75" t="str">
        <f>IFERROR(LARGE('M 50-59'!$V$300:$V$364,AF$29),"")</f>
        <v/>
      </c>
      <c r="AG48" s="75" t="str">
        <f>IFERROR(LARGE('M 50-59'!$V$300:$V$364,AG$29),"")</f>
        <v/>
      </c>
      <c r="AH48" s="75" t="str">
        <f>IFERROR(LARGE('M 50-59'!$V$300:$V$364,AH$29),"")</f>
        <v/>
      </c>
      <c r="AI48" s="75" t="str">
        <f>IFERROR(LARGE('M 50-59'!$V$300:$V$364,AI$29),"")</f>
        <v/>
      </c>
      <c r="AJ48" s="75" t="str">
        <f>IFERROR(LARGE('M 50-59'!$V$300:$V$364,AJ$29),"")</f>
        <v/>
      </c>
      <c r="AK48" s="75" t="str">
        <f>IFERROR(LARGE('M 50-59'!$V$300:$V$364,AK$29),"")</f>
        <v/>
      </c>
      <c r="AL48" s="75" t="str">
        <f>IFERROR(LARGE('M 50-59'!$V$300:$V$364,AL$29),"")</f>
        <v/>
      </c>
      <c r="AM48" s="75" t="str">
        <f>IFERROR(LARGE('M 50-59'!$V$300:$V$364,AM$29),"")</f>
        <v/>
      </c>
      <c r="AN48" s="75" t="str">
        <f>IFERROR(LARGE('M 50-59'!$V$300:$V$364,AN$29),"")</f>
        <v/>
      </c>
      <c r="AO48" s="75" t="str">
        <f>IFERROR(LARGE('M 50-59'!$V$300:$V$364,AO$29),"")</f>
        <v/>
      </c>
      <c r="AP48" s="75" t="str">
        <f>IFERROR(LARGE('M 50-59'!$V$300:$V$364,AP$29),"")</f>
        <v/>
      </c>
      <c r="AQ48" s="76" t="str">
        <f>IFERROR(LARGE('M 50-59'!$V$300:$V$364,AQ$29),"")</f>
        <v/>
      </c>
    </row>
    <row r="49" spans="1:43" hidden="1" x14ac:dyDescent="0.2">
      <c r="B49" s="69" t="s">
        <v>92</v>
      </c>
      <c r="D49" s="74">
        <f>IFERROR(LARGE('M 60-69'!$V$300:$V$366,D$29),"")</f>
        <v>10.003</v>
      </c>
      <c r="E49" s="75">
        <f>IFERROR(LARGE('M 60-69'!$V$300:$V$366,E$29),"")</f>
        <v>6.0030000000000001</v>
      </c>
      <c r="F49" s="75">
        <f>IFERROR(LARGE('M 60-69'!$V$300:$V$366,F$29),"")</f>
        <v>5.0030000000000001</v>
      </c>
      <c r="G49" s="75">
        <f>IFERROR(LARGE('M 60-69'!$V$300:$V$366,G$29),"")</f>
        <v>3.0030000000000001</v>
      </c>
      <c r="H49" s="75">
        <f>IFERROR(LARGE('M 60-69'!$V$300:$V$366,H$29),"")</f>
        <v>3.0000000000000001E-3</v>
      </c>
      <c r="I49" s="75">
        <f>IFERROR(LARGE('M 60-69'!$V$300:$V$366,I$29),"")</f>
        <v>3.0000000000000001E-3</v>
      </c>
      <c r="J49" s="75" t="str">
        <f>IFERROR(LARGE('M 60-69'!$V$300:$V$366,J$29),"")</f>
        <v/>
      </c>
      <c r="K49" s="75" t="str">
        <f>IFERROR(LARGE('M 60-69'!$V$300:$V$366,K$29),"")</f>
        <v/>
      </c>
      <c r="L49" s="75" t="str">
        <f>IFERROR(LARGE('M 60-69'!$V$300:$V$366,L$29),"")</f>
        <v/>
      </c>
      <c r="M49" s="75" t="str">
        <f>IFERROR(LARGE('M 60-69'!$V$300:$V$366,M$29),"")</f>
        <v/>
      </c>
      <c r="N49" s="75" t="str">
        <f>IFERROR(LARGE('M 60-69'!$V$300:$V$366,N$29),"")</f>
        <v/>
      </c>
      <c r="O49" s="75" t="str">
        <f>IFERROR(LARGE('M 60-69'!$V$300:$V$366,O$29),"")</f>
        <v/>
      </c>
      <c r="P49" s="75" t="str">
        <f>IFERROR(LARGE('M 60-69'!$V$300:$V$366,P$29),"")</f>
        <v/>
      </c>
      <c r="Q49" s="75" t="str">
        <f>IFERROR(LARGE('M 60-69'!$V$300:$V$366,Q$29),"")</f>
        <v/>
      </c>
      <c r="R49" s="75" t="str">
        <f>IFERROR(LARGE('M 60-69'!$V$300:$V$366,R$29),"")</f>
        <v/>
      </c>
      <c r="S49" s="75" t="str">
        <f>IFERROR(LARGE('M 60-69'!$V$300:$V$366,S$29),"")</f>
        <v/>
      </c>
      <c r="T49" s="75" t="str">
        <f>IFERROR(LARGE('M 60-69'!$V$300:$V$366,T$29),"")</f>
        <v/>
      </c>
      <c r="U49" s="75" t="str">
        <f>IFERROR(LARGE('M 60-69'!$V$300:$V$366,U$29),"")</f>
        <v/>
      </c>
      <c r="V49" s="75" t="str">
        <f>IFERROR(LARGE('M 60-69'!$V$300:$V$366,V$29),"")</f>
        <v/>
      </c>
      <c r="W49" s="75" t="str">
        <f>IFERROR(LARGE('M 60-69'!$V$300:$V$366,W$29),"")</f>
        <v/>
      </c>
      <c r="X49" s="75" t="str">
        <f>IFERROR(LARGE('M 60-69'!$V$300:$V$366,X$29),"")</f>
        <v/>
      </c>
      <c r="Y49" s="75" t="str">
        <f>IFERROR(LARGE('M 60-69'!$V$300:$V$366,Y$29),"")</f>
        <v/>
      </c>
      <c r="Z49" s="75" t="str">
        <f>IFERROR(LARGE('M 60-69'!$V$300:$V$366,Z$29),"")</f>
        <v/>
      </c>
      <c r="AA49" s="75" t="str">
        <f>IFERROR(LARGE('M 60-69'!$V$300:$V$366,AA$29),"")</f>
        <v/>
      </c>
      <c r="AB49" s="75" t="str">
        <f>IFERROR(LARGE('M 60-69'!$V$300:$V$366,AB$29),"")</f>
        <v/>
      </c>
      <c r="AC49" s="75" t="str">
        <f>IFERROR(LARGE('M 60-69'!$V$300:$V$366,AC$29),"")</f>
        <v/>
      </c>
      <c r="AD49" s="75" t="str">
        <f>IFERROR(LARGE('M 60-69'!$V$300:$V$366,AD$29),"")</f>
        <v/>
      </c>
      <c r="AE49" s="75" t="str">
        <f>IFERROR(LARGE('M 60-69'!$V$300:$V$366,AE$29),"")</f>
        <v/>
      </c>
      <c r="AF49" s="75" t="str">
        <f>IFERROR(LARGE('M 60-69'!$V$300:$V$366,AF$29),"")</f>
        <v/>
      </c>
      <c r="AG49" s="75" t="str">
        <f>IFERROR(LARGE('M 60-69'!$V$300:$V$366,AG$29),"")</f>
        <v/>
      </c>
      <c r="AH49" s="75" t="str">
        <f>IFERROR(LARGE('M 60-69'!$V$300:$V$366,AH$29),"")</f>
        <v/>
      </c>
      <c r="AI49" s="75" t="str">
        <f>IFERROR(LARGE('M 60-69'!$V$300:$V$366,AI$29),"")</f>
        <v/>
      </c>
      <c r="AJ49" s="75" t="str">
        <f>IFERROR(LARGE('M 60-69'!$V$300:$V$366,AJ$29),"")</f>
        <v/>
      </c>
      <c r="AK49" s="75" t="str">
        <f>IFERROR(LARGE('M 60-69'!$V$300:$V$366,AK$29),"")</f>
        <v/>
      </c>
      <c r="AL49" s="75" t="str">
        <f>IFERROR(LARGE('M 60-69'!$V$300:$V$366,AL$29),"")</f>
        <v/>
      </c>
      <c r="AM49" s="75" t="str">
        <f>IFERROR(LARGE('M 60-69'!$V$300:$V$366,AM$29),"")</f>
        <v/>
      </c>
      <c r="AN49" s="75" t="str">
        <f>IFERROR(LARGE('M 60-69'!$V$300:$V$366,AN$29),"")</f>
        <v/>
      </c>
      <c r="AO49" s="75" t="str">
        <f>IFERROR(LARGE('M 60-69'!$V$300:$V$366,AO$29),"")</f>
        <v/>
      </c>
      <c r="AP49" s="75" t="str">
        <f>IFERROR(LARGE('M 60-69'!$V$300:$V$366,AP$29),"")</f>
        <v/>
      </c>
      <c r="AQ49" s="76" t="str">
        <f>IFERROR(LARGE('M 60-69'!$V$300:$V$366,AQ$29),"")</f>
        <v/>
      </c>
    </row>
    <row r="50" spans="1:43" hidden="1" x14ac:dyDescent="0.2">
      <c r="B50" s="69" t="s">
        <v>114</v>
      </c>
      <c r="D50" s="74">
        <f>IFERROR(LARGE('M 70+'!$V$300:$V$353,D$29),"")</f>
        <v>7.0019999999999998</v>
      </c>
      <c r="E50" s="75" t="str">
        <f>IFERROR(LARGE('M 70+'!$V$300:$V$353,E$29),"")</f>
        <v/>
      </c>
      <c r="F50" s="75" t="str">
        <f>IFERROR(LARGE('M 70+'!$V$300:$V$353,F$29),"")</f>
        <v/>
      </c>
      <c r="G50" s="75" t="str">
        <f>IFERROR(LARGE('M 70+'!$V$300:$V$353,G$29),"")</f>
        <v/>
      </c>
      <c r="H50" s="75" t="str">
        <f>IFERROR(LARGE('M 70+'!$V$300:$V$353,H$29),"")</f>
        <v/>
      </c>
      <c r="I50" s="75" t="str">
        <f>IFERROR(LARGE('M 70+'!$V$300:$V$353,I$29),"")</f>
        <v/>
      </c>
      <c r="J50" s="75" t="str">
        <f>IFERROR(LARGE('M 70+'!$V$300:$V$353,J$29),"")</f>
        <v/>
      </c>
      <c r="K50" s="75" t="str">
        <f>IFERROR(LARGE('M 70+'!$V$300:$V$353,K$29),"")</f>
        <v/>
      </c>
      <c r="L50" s="75" t="str">
        <f>IFERROR(LARGE('M 70+'!$V$300:$V$353,L$29),"")</f>
        <v/>
      </c>
      <c r="M50" s="75" t="str">
        <f>IFERROR(LARGE('M 70+'!$V$300:$V$353,M$29),"")</f>
        <v/>
      </c>
      <c r="N50" s="75" t="str">
        <f>IFERROR(LARGE('M 70+'!$V$300:$V$353,N$29),"")</f>
        <v/>
      </c>
      <c r="O50" s="75" t="str">
        <f>IFERROR(LARGE('M 70+'!$V$300:$V$353,O$29),"")</f>
        <v/>
      </c>
      <c r="P50" s="75" t="str">
        <f>IFERROR(LARGE('M 70+'!$V$300:$V$353,P$29),"")</f>
        <v/>
      </c>
      <c r="Q50" s="75" t="str">
        <f>IFERROR(LARGE('M 70+'!$V$300:$V$353,Q$29),"")</f>
        <v/>
      </c>
      <c r="R50" s="75" t="str">
        <f>IFERROR(LARGE('M 70+'!$V$300:$V$353,R$29),"")</f>
        <v/>
      </c>
      <c r="S50" s="75" t="str">
        <f>IFERROR(LARGE('M 70+'!$V$300:$V$353,S$29),"")</f>
        <v/>
      </c>
      <c r="T50" s="75" t="str">
        <f>IFERROR(LARGE('M 70+'!$V$300:$V$353,T$29),"")</f>
        <v/>
      </c>
      <c r="U50" s="75" t="str">
        <f>IFERROR(LARGE('M 70+'!$V$300:$V$353,U$29),"")</f>
        <v/>
      </c>
      <c r="V50" s="75" t="str">
        <f>IFERROR(LARGE('M 70+'!$V$300:$V$353,V$29),"")</f>
        <v/>
      </c>
      <c r="W50" s="75" t="str">
        <f>IFERROR(LARGE('M 70+'!$V$300:$V$353,W$29),"")</f>
        <v/>
      </c>
      <c r="X50" s="75" t="str">
        <f>IFERROR(LARGE('M 70+'!$V$300:$V$353,X$29),"")</f>
        <v/>
      </c>
      <c r="Y50" s="75" t="str">
        <f>IFERROR(LARGE('M 70+'!$V$300:$V$353,Y$29),"")</f>
        <v/>
      </c>
      <c r="Z50" s="75" t="str">
        <f>IFERROR(LARGE('M 70+'!$V$300:$V$353,Z$29),"")</f>
        <v/>
      </c>
      <c r="AA50" s="75" t="str">
        <f>IFERROR(LARGE('M 70+'!$V$300:$V$353,AA$29),"")</f>
        <v/>
      </c>
      <c r="AB50" s="75" t="str">
        <f>IFERROR(LARGE('M 70+'!$V$300:$V$353,AB$29),"")</f>
        <v/>
      </c>
      <c r="AC50" s="75" t="str">
        <f>IFERROR(LARGE('M 70+'!$V$300:$V$353,AC$29),"")</f>
        <v/>
      </c>
      <c r="AD50" s="75" t="str">
        <f>IFERROR(LARGE('M 70+'!$V$300:$V$353,AD$29),"")</f>
        <v/>
      </c>
      <c r="AE50" s="75" t="str">
        <f>IFERROR(LARGE('M 70+'!$V$300:$V$353,AE$29),"")</f>
        <v/>
      </c>
      <c r="AF50" s="75" t="str">
        <f>IFERROR(LARGE('M 70+'!$V$300:$V$353,AF$29),"")</f>
        <v/>
      </c>
      <c r="AG50" s="75" t="str">
        <f>IFERROR(LARGE('M 70+'!$V$300:$V$353,AG$29),"")</f>
        <v/>
      </c>
      <c r="AH50" s="75" t="str">
        <f>IFERROR(LARGE('M 70+'!$V$300:$V$353,AH$29),"")</f>
        <v/>
      </c>
      <c r="AI50" s="75" t="str">
        <f>IFERROR(LARGE('M 70+'!$V$300:$V$353,AI$29),"")</f>
        <v/>
      </c>
      <c r="AJ50" s="75" t="str">
        <f>IFERROR(LARGE('M 70+'!$V$300:$V$353,AJ$29),"")</f>
        <v/>
      </c>
      <c r="AK50" s="75" t="str">
        <f>IFERROR(LARGE('M 70+'!$V$300:$V$353,AK$29),"")</f>
        <v/>
      </c>
      <c r="AL50" s="75" t="str">
        <f>IFERROR(LARGE('M 70+'!$V$300:$V$353,AL$29),"")</f>
        <v/>
      </c>
      <c r="AM50" s="75" t="str">
        <f>IFERROR(LARGE('M 70+'!$V$300:$V$353,AM$29),"")</f>
        <v/>
      </c>
      <c r="AN50" s="75" t="str">
        <f>IFERROR(LARGE('M 70+'!$V$300:$V$353,AN$29),"")</f>
        <v/>
      </c>
      <c r="AO50" s="75" t="str">
        <f>IFERROR(LARGE('M 70+'!$V$300:$V$353,AO$29),"")</f>
        <v/>
      </c>
      <c r="AP50" s="75" t="str">
        <f>IFERROR(LARGE('M 70+'!$V$300:$V$353,AP$29),"")</f>
        <v/>
      </c>
      <c r="AQ50" s="76" t="str">
        <f>IFERROR(LARGE('M 70+'!$V$300:$V$353,AQ$29),"")</f>
        <v/>
      </c>
    </row>
    <row r="51" spans="1:43" hidden="1" x14ac:dyDescent="0.2">
      <c r="B51" s="70" t="s">
        <v>116</v>
      </c>
      <c r="D51" s="74">
        <f>IFERROR(LARGE('N 35-44'!$V$300:$V$362,D$29),"")</f>
        <v>10.00005</v>
      </c>
      <c r="E51" s="75">
        <f>IFERROR(LARGE('N 35-44'!$V$300:$V$362,E$29),"")</f>
        <v>9.0000499999999999</v>
      </c>
      <c r="F51" s="75" t="str">
        <f>IFERROR(LARGE('N 35-44'!$V$300:$V$362,F$29),"")</f>
        <v/>
      </c>
      <c r="G51" s="75" t="str">
        <f>IFERROR(LARGE('N 35-44'!$V$300:$V$362,G$29),"")</f>
        <v/>
      </c>
      <c r="H51" s="75" t="str">
        <f>IFERROR(LARGE('N 35-44'!$V$300:$V$362,H$29),"")</f>
        <v/>
      </c>
      <c r="I51" s="75" t="str">
        <f>IFERROR(LARGE('N 35-44'!$V$300:$V$362,I$29),"")</f>
        <v/>
      </c>
      <c r="J51" s="75" t="str">
        <f>IFERROR(LARGE('N 35-44'!$V$300:$V$362,J$29),"")</f>
        <v/>
      </c>
      <c r="K51" s="75" t="str">
        <f>IFERROR(LARGE('N 35-44'!$V$300:$V$362,K$29),"")</f>
        <v/>
      </c>
      <c r="L51" s="75" t="str">
        <f>IFERROR(LARGE('N 35-44'!$V$300:$V$362,L$29),"")</f>
        <v/>
      </c>
      <c r="M51" s="75" t="str">
        <f>IFERROR(LARGE('N 35-44'!$V$300:$V$362,M$29),"")</f>
        <v/>
      </c>
      <c r="N51" s="75" t="str">
        <f>IFERROR(LARGE('N 35-44'!$V$300:$V$362,N$29),"")</f>
        <v/>
      </c>
      <c r="O51" s="75" t="str">
        <f>IFERROR(LARGE('N 35-44'!$V$300:$V$362,O$29),"")</f>
        <v/>
      </c>
      <c r="P51" s="75" t="str">
        <f>IFERROR(LARGE('N 35-44'!$V$300:$V$362,P$29),"")</f>
        <v/>
      </c>
      <c r="Q51" s="75" t="str">
        <f>IFERROR(LARGE('N 35-44'!$V$300:$V$362,Q$29),"")</f>
        <v/>
      </c>
      <c r="R51" s="75" t="str">
        <f>IFERROR(LARGE('N 35-44'!$V$300:$V$362,R$29),"")</f>
        <v/>
      </c>
      <c r="S51" s="75" t="str">
        <f>IFERROR(LARGE('N 35-44'!$V$300:$V$362,S$29),"")</f>
        <v/>
      </c>
      <c r="T51" s="75" t="str">
        <f>IFERROR(LARGE('N 35-44'!$V$300:$V$362,T$29),"")</f>
        <v/>
      </c>
      <c r="U51" s="75" t="str">
        <f>IFERROR(LARGE('N 35-44'!$V$300:$V$362,U$29),"")</f>
        <v/>
      </c>
      <c r="V51" s="75" t="str">
        <f>IFERROR(LARGE('N 35-44'!$V$300:$V$362,V$29),"")</f>
        <v/>
      </c>
      <c r="W51" s="75" t="str">
        <f>IFERROR(LARGE('N 35-44'!$V$300:$V$362,W$29),"")</f>
        <v/>
      </c>
      <c r="X51" s="75" t="str">
        <f>IFERROR(LARGE('N 35-44'!$V$300:$V$362,X$29),"")</f>
        <v/>
      </c>
      <c r="Y51" s="75" t="str">
        <f>IFERROR(LARGE('N 35-44'!$V$300:$V$362,Y$29),"")</f>
        <v/>
      </c>
      <c r="Z51" s="75" t="str">
        <f>IFERROR(LARGE('N 35-44'!$V$300:$V$362,Z$29),"")</f>
        <v/>
      </c>
      <c r="AA51" s="75" t="str">
        <f>IFERROR(LARGE('N 35-44'!$V$300:$V$362,AA$29),"")</f>
        <v/>
      </c>
      <c r="AB51" s="75" t="str">
        <f>IFERROR(LARGE('N 35-44'!$V$300:$V$362,AB$29),"")</f>
        <v/>
      </c>
      <c r="AC51" s="75" t="str">
        <f>IFERROR(LARGE('N 35-44'!$V$300:$V$362,AC$29),"")</f>
        <v/>
      </c>
      <c r="AD51" s="75" t="str">
        <f>IFERROR(LARGE('N 35-44'!$V$300:$V$362,AD$29),"")</f>
        <v/>
      </c>
      <c r="AE51" s="75" t="str">
        <f>IFERROR(LARGE('N 35-44'!$V$300:$V$362,AE$29),"")</f>
        <v/>
      </c>
      <c r="AF51" s="75" t="str">
        <f>IFERROR(LARGE('N 35-44'!$V$300:$V$362,AF$29),"")</f>
        <v/>
      </c>
      <c r="AG51" s="75" t="str">
        <f>IFERROR(LARGE('N 35-44'!$V$300:$V$362,AG$29),"")</f>
        <v/>
      </c>
      <c r="AH51" s="75" t="str">
        <f>IFERROR(LARGE('N 35-44'!$V$300:$V$362,AH$29),"")</f>
        <v/>
      </c>
      <c r="AI51" s="75" t="str">
        <f>IFERROR(LARGE('N 35-44'!$V$300:$V$362,AI$29),"")</f>
        <v/>
      </c>
      <c r="AJ51" s="75" t="str">
        <f>IFERROR(LARGE('N 35-44'!$V$300:$V$362,AJ$29),"")</f>
        <v/>
      </c>
      <c r="AK51" s="75" t="str">
        <f>IFERROR(LARGE('N 35-44'!$V$300:$V$362,AK$29),"")</f>
        <v/>
      </c>
      <c r="AL51" s="75" t="str">
        <f>IFERROR(LARGE('N 35-44'!$V$300:$V$362,AL$29),"")</f>
        <v/>
      </c>
      <c r="AM51" s="75" t="str">
        <f>IFERROR(LARGE('N 35-44'!$V$300:$V$362,AM$29),"")</f>
        <v/>
      </c>
      <c r="AN51" s="75" t="str">
        <f>IFERROR(LARGE('N 35-44'!$V$300:$V$362,AN$29),"")</f>
        <v/>
      </c>
      <c r="AO51" s="75" t="str">
        <f>IFERROR(LARGE('N 35-44'!$V$300:$V$362,AO$29),"")</f>
        <v/>
      </c>
      <c r="AP51" s="75" t="str">
        <f>IFERROR(LARGE('N 35-44'!$V$300:$V$362,AP$29),"")</f>
        <v/>
      </c>
      <c r="AQ51" s="76" t="str">
        <f>IFERROR(LARGE('N 35-44'!$V$300:$V$362,AQ$29),"")</f>
        <v/>
      </c>
    </row>
    <row r="52" spans="1:43" hidden="1" x14ac:dyDescent="0.2">
      <c r="B52" s="70" t="s">
        <v>117</v>
      </c>
      <c r="D52" s="74">
        <f>IFERROR(LARGE('N 45-59'!$V$300:$V$363,D$29),"")</f>
        <v>9.0000400000000003</v>
      </c>
      <c r="E52" s="75" t="str">
        <f>IFERROR(LARGE('N 45-59'!$V$300:$V$363,E$29),"")</f>
        <v/>
      </c>
      <c r="F52" s="75" t="str">
        <f>IFERROR(LARGE('N 45-59'!$V$300:$V$363,F$29),"")</f>
        <v/>
      </c>
      <c r="G52" s="75" t="str">
        <f>IFERROR(LARGE('N 45-59'!$V$300:$V$363,G$29),"")</f>
        <v/>
      </c>
      <c r="H52" s="75" t="str">
        <f>IFERROR(LARGE('N 45-59'!$V$300:$V$363,H$29),"")</f>
        <v/>
      </c>
      <c r="I52" s="75" t="str">
        <f>IFERROR(LARGE('N 45-59'!$V$300:$V$363,I$29),"")</f>
        <v/>
      </c>
      <c r="J52" s="75" t="str">
        <f>IFERROR(LARGE('N 45-59'!$V$300:$V$363,J$29),"")</f>
        <v/>
      </c>
      <c r="K52" s="75" t="str">
        <f>IFERROR(LARGE('N 45-59'!$V$300:$V$363,K$29),"")</f>
        <v/>
      </c>
      <c r="L52" s="75" t="str">
        <f>IFERROR(LARGE('N 45-59'!$V$300:$V$363,L$29),"")</f>
        <v/>
      </c>
      <c r="M52" s="75" t="str">
        <f>IFERROR(LARGE('N 45-59'!$V$300:$V$363,M$29),"")</f>
        <v/>
      </c>
      <c r="N52" s="75" t="str">
        <f>IFERROR(LARGE('N 45-59'!$V$300:$V$363,N$29),"")</f>
        <v/>
      </c>
      <c r="O52" s="75" t="str">
        <f>IFERROR(LARGE('N 45-59'!$V$300:$V$363,O$29),"")</f>
        <v/>
      </c>
      <c r="P52" s="75" t="str">
        <f>IFERROR(LARGE('N 45-59'!$V$300:$V$363,P$29),"")</f>
        <v/>
      </c>
      <c r="Q52" s="75" t="str">
        <f>IFERROR(LARGE('N 45-59'!$V$300:$V$363,Q$29),"")</f>
        <v/>
      </c>
      <c r="R52" s="75" t="str">
        <f>IFERROR(LARGE('N 45-59'!$V$300:$V$363,R$29),"")</f>
        <v/>
      </c>
      <c r="S52" s="75" t="str">
        <f>IFERROR(LARGE('N 45-59'!$V$300:$V$363,S$29),"")</f>
        <v/>
      </c>
      <c r="T52" s="75" t="str">
        <f>IFERROR(LARGE('N 45-59'!$V$300:$V$363,T$29),"")</f>
        <v/>
      </c>
      <c r="U52" s="75" t="str">
        <f>IFERROR(LARGE('N 45-59'!$V$300:$V$363,U$29),"")</f>
        <v/>
      </c>
      <c r="V52" s="75" t="str">
        <f>IFERROR(LARGE('N 45-59'!$V$300:$V$363,V$29),"")</f>
        <v/>
      </c>
      <c r="W52" s="75" t="str">
        <f>IFERROR(LARGE('N 45-59'!$V$300:$V$363,W$29),"")</f>
        <v/>
      </c>
      <c r="X52" s="75" t="str">
        <f>IFERROR(LARGE('N 45-59'!$V$300:$V$363,X$29),"")</f>
        <v/>
      </c>
      <c r="Y52" s="75" t="str">
        <f>IFERROR(LARGE('N 45-59'!$V$300:$V$363,Y$29),"")</f>
        <v/>
      </c>
      <c r="Z52" s="75" t="str">
        <f>IFERROR(LARGE('N 45-59'!$V$300:$V$363,Z$29),"")</f>
        <v/>
      </c>
      <c r="AA52" s="75" t="str">
        <f>IFERROR(LARGE('N 45-59'!$V$300:$V$363,AA$29),"")</f>
        <v/>
      </c>
      <c r="AB52" s="75" t="str">
        <f>IFERROR(LARGE('N 45-59'!$V$300:$V$363,AB$29),"")</f>
        <v/>
      </c>
      <c r="AC52" s="75" t="str">
        <f>IFERROR(LARGE('N 45-59'!$V$300:$V$363,AC$29),"")</f>
        <v/>
      </c>
      <c r="AD52" s="75" t="str">
        <f>IFERROR(LARGE('N 45-59'!$V$300:$V$363,AD$29),"")</f>
        <v/>
      </c>
      <c r="AE52" s="75" t="str">
        <f>IFERROR(LARGE('N 45-59'!$V$300:$V$363,AE$29),"")</f>
        <v/>
      </c>
      <c r="AF52" s="75" t="str">
        <f>IFERROR(LARGE('N 45-59'!$V$300:$V$363,AF$29),"")</f>
        <v/>
      </c>
      <c r="AG52" s="75" t="str">
        <f>IFERROR(LARGE('N 45-59'!$V$300:$V$363,AG$29),"")</f>
        <v/>
      </c>
      <c r="AH52" s="75" t="str">
        <f>IFERROR(LARGE('N 45-59'!$V$300:$V$363,AH$29),"")</f>
        <v/>
      </c>
      <c r="AI52" s="75" t="str">
        <f>IFERROR(LARGE('N 45-59'!$V$300:$V$363,AI$29),"")</f>
        <v/>
      </c>
      <c r="AJ52" s="75" t="str">
        <f>IFERROR(LARGE('N 45-59'!$V$300:$V$363,AJ$29),"")</f>
        <v/>
      </c>
      <c r="AK52" s="75" t="str">
        <f>IFERROR(LARGE('N 45-59'!$V$300:$V$363,AK$29),"")</f>
        <v/>
      </c>
      <c r="AL52" s="75" t="str">
        <f>IFERROR(LARGE('N 45-59'!$V$300:$V$363,AL$29),"")</f>
        <v/>
      </c>
      <c r="AM52" s="75" t="str">
        <f>IFERROR(LARGE('N 45-59'!$V$300:$V$363,AM$29),"")</f>
        <v/>
      </c>
      <c r="AN52" s="75" t="str">
        <f>IFERROR(LARGE('N 45-59'!$V$300:$V$363,AN$29),"")</f>
        <v/>
      </c>
      <c r="AO52" s="75" t="str">
        <f>IFERROR(LARGE('N 45-59'!$V$300:$V$363,AO$29),"")</f>
        <v/>
      </c>
      <c r="AP52" s="75" t="str">
        <f>IFERROR(LARGE('N 45-59'!$V$300:$V$363,AP$29),"")</f>
        <v/>
      </c>
      <c r="AQ52" s="76" t="str">
        <f>IFERROR(LARGE('N 45-59'!$V$300:$V$363,AQ$29),"")</f>
        <v/>
      </c>
    </row>
    <row r="53" spans="1:43" hidden="1" x14ac:dyDescent="0.2">
      <c r="B53" s="70" t="s">
        <v>93</v>
      </c>
      <c r="D53" s="74" t="str">
        <f>IFERROR(LARGE('N 60-69'!$V$300:$V$366,D$29),"")</f>
        <v/>
      </c>
      <c r="E53" s="75" t="str">
        <f>IFERROR(LARGE('N 60-69'!$V$300:$V$366,E$29),"")</f>
        <v/>
      </c>
      <c r="F53" s="75" t="str">
        <f>IFERROR(LARGE('N 60-69'!$V$300:$V$366,F$29),"")</f>
        <v/>
      </c>
      <c r="G53" s="75" t="str">
        <f>IFERROR(LARGE('N 60-69'!$V$300:$V$366,G$29),"")</f>
        <v/>
      </c>
      <c r="H53" s="75" t="str">
        <f>IFERROR(LARGE('N 60-69'!$V$300:$V$366,H$29),"")</f>
        <v/>
      </c>
      <c r="I53" s="75" t="str">
        <f>IFERROR(LARGE('N 60-69'!$V$300:$V$366,I$29),"")</f>
        <v/>
      </c>
      <c r="J53" s="75" t="str">
        <f>IFERROR(LARGE('N 60-69'!$V$300:$V$366,J$29),"")</f>
        <v/>
      </c>
      <c r="K53" s="75" t="str">
        <f>IFERROR(LARGE('N 60-69'!$V$300:$V$366,K$29),"")</f>
        <v/>
      </c>
      <c r="L53" s="75" t="str">
        <f>IFERROR(LARGE('N 60-69'!$V$300:$V$366,L$29),"")</f>
        <v/>
      </c>
      <c r="M53" s="75" t="str">
        <f>IFERROR(LARGE('N 60-69'!$V$300:$V$366,M$29),"")</f>
        <v/>
      </c>
      <c r="N53" s="75" t="str">
        <f>IFERROR(LARGE('N 60-69'!$V$300:$V$366,N$29),"")</f>
        <v/>
      </c>
      <c r="O53" s="75" t="str">
        <f>IFERROR(LARGE('N 60-69'!$V$300:$V$366,O$29),"")</f>
        <v/>
      </c>
      <c r="P53" s="75" t="str">
        <f>IFERROR(LARGE('N 60-69'!$V$300:$V$366,P$29),"")</f>
        <v/>
      </c>
      <c r="Q53" s="75" t="str">
        <f>IFERROR(LARGE('N 60-69'!$V$300:$V$366,Q$29),"")</f>
        <v/>
      </c>
      <c r="R53" s="75" t="str">
        <f>IFERROR(LARGE('N 60-69'!$V$300:$V$366,R$29),"")</f>
        <v/>
      </c>
      <c r="S53" s="75" t="str">
        <f>IFERROR(LARGE('N 60-69'!$V$300:$V$366,S$29),"")</f>
        <v/>
      </c>
      <c r="T53" s="75" t="str">
        <f>IFERROR(LARGE('N 60-69'!$V$300:$V$366,T$29),"")</f>
        <v/>
      </c>
      <c r="U53" s="75" t="str">
        <f>IFERROR(LARGE('N 60-69'!$V$300:$V$366,U$29),"")</f>
        <v/>
      </c>
      <c r="V53" s="75" t="str">
        <f>IFERROR(LARGE('N 60-69'!$V$300:$V$366,V$29),"")</f>
        <v/>
      </c>
      <c r="W53" s="75" t="str">
        <f>IFERROR(LARGE('N 60-69'!$V$300:$V$366,W$29),"")</f>
        <v/>
      </c>
      <c r="X53" s="75" t="str">
        <f>IFERROR(LARGE('N 60-69'!$V$300:$V$366,X$29),"")</f>
        <v/>
      </c>
      <c r="Y53" s="75" t="str">
        <f>IFERROR(LARGE('N 60-69'!$V$300:$V$366,Y$29),"")</f>
        <v/>
      </c>
      <c r="Z53" s="75" t="str">
        <f>IFERROR(LARGE('N 60-69'!$V$300:$V$366,Z$29),"")</f>
        <v/>
      </c>
      <c r="AA53" s="75" t="str">
        <f>IFERROR(LARGE('N 60-69'!$V$300:$V$366,AA$29),"")</f>
        <v/>
      </c>
      <c r="AB53" s="75" t="str">
        <f>IFERROR(LARGE('N 60-69'!$V$300:$V$366,AB$29),"")</f>
        <v/>
      </c>
      <c r="AC53" s="75" t="str">
        <f>IFERROR(LARGE('N 60-69'!$V$300:$V$366,AC$29),"")</f>
        <v/>
      </c>
      <c r="AD53" s="75" t="str">
        <f>IFERROR(LARGE('N 60-69'!$V$300:$V$366,AD$29),"")</f>
        <v/>
      </c>
      <c r="AE53" s="75" t="str">
        <f>IFERROR(LARGE('N 60-69'!$V$300:$V$366,AE$29),"")</f>
        <v/>
      </c>
      <c r="AF53" s="75" t="str">
        <f>IFERROR(LARGE('N 60-69'!$V$300:$V$366,AF$29),"")</f>
        <v/>
      </c>
      <c r="AG53" s="75" t="str">
        <f>IFERROR(LARGE('N 60-69'!$V$300:$V$366,AG$29),"")</f>
        <v/>
      </c>
      <c r="AH53" s="75" t="str">
        <f>IFERROR(LARGE('N 60-69'!$V$300:$V$366,AH$29),"")</f>
        <v/>
      </c>
      <c r="AI53" s="75" t="str">
        <f>IFERROR(LARGE('N 60-69'!$V$300:$V$366,AI$29),"")</f>
        <v/>
      </c>
      <c r="AJ53" s="75" t="str">
        <f>IFERROR(LARGE('N 60-69'!$V$300:$V$366,AJ$29),"")</f>
        <v/>
      </c>
      <c r="AK53" s="75" t="str">
        <f>IFERROR(LARGE('N 60-69'!$V$300:$V$366,AK$29),"")</f>
        <v/>
      </c>
      <c r="AL53" s="75" t="str">
        <f>IFERROR(LARGE('N 60-69'!$V$300:$V$366,AL$29),"")</f>
        <v/>
      </c>
      <c r="AM53" s="75" t="str">
        <f>IFERROR(LARGE('N 60-69'!$V$300:$V$366,AM$29),"")</f>
        <v/>
      </c>
      <c r="AN53" s="75" t="str">
        <f>IFERROR(LARGE('N 60-69'!$V$300:$V$366,AN$29),"")</f>
        <v/>
      </c>
      <c r="AO53" s="75" t="str">
        <f>IFERROR(LARGE('N 60-69'!$V$300:$V$366,AO$29),"")</f>
        <v/>
      </c>
      <c r="AP53" s="75" t="str">
        <f>IFERROR(LARGE('N 60-69'!$V$300:$V$366,AP$29),"")</f>
        <v/>
      </c>
      <c r="AQ53" s="76" t="str">
        <f>IFERROR(LARGE('N 60-69'!$V$300:$V$366,AQ$29),"")</f>
        <v/>
      </c>
    </row>
    <row r="54" spans="1:43" hidden="1" x14ac:dyDescent="0.2">
      <c r="B54" s="70" t="s">
        <v>115</v>
      </c>
      <c r="D54" s="74">
        <f>IFERROR(LARGE('N 70+'!$V$300:$V$362,D$29),"")</f>
        <v>8.0000199999999992</v>
      </c>
      <c r="E54" s="75" t="str">
        <f>IFERROR(LARGE('N 70+'!$V$300:$V$362,E$29),"")</f>
        <v/>
      </c>
      <c r="F54" s="75" t="str">
        <f>IFERROR(LARGE('N 70+'!$V$300:$V$362,F$29),"")</f>
        <v/>
      </c>
      <c r="G54" s="75" t="str">
        <f>IFERROR(LARGE('N 70+'!$V$300:$V$362,G$29),"")</f>
        <v/>
      </c>
      <c r="H54" s="75" t="str">
        <f>IFERROR(LARGE('N 70+'!$V$300:$V$362,H$29),"")</f>
        <v/>
      </c>
      <c r="I54" s="75" t="str">
        <f>IFERROR(LARGE('N 70+'!$V$300:$V$362,I$29),"")</f>
        <v/>
      </c>
      <c r="J54" s="75" t="str">
        <f>IFERROR(LARGE('N 70+'!$V$300:$V$362,J$29),"")</f>
        <v/>
      </c>
      <c r="K54" s="75" t="str">
        <f>IFERROR(LARGE('N 70+'!$V$300:$V$362,K$29),"")</f>
        <v/>
      </c>
      <c r="L54" s="75" t="str">
        <f>IFERROR(LARGE('N 70+'!$V$300:$V$362,L$29),"")</f>
        <v/>
      </c>
      <c r="M54" s="75" t="str">
        <f>IFERROR(LARGE('N 70+'!$V$300:$V$362,M$29),"")</f>
        <v/>
      </c>
      <c r="N54" s="75" t="str">
        <f>IFERROR(LARGE('N 70+'!$V$300:$V$362,N$29),"")</f>
        <v/>
      </c>
      <c r="O54" s="75" t="str">
        <f>IFERROR(LARGE('N 70+'!$V$300:$V$362,O$29),"")</f>
        <v/>
      </c>
      <c r="P54" s="75" t="str">
        <f>IFERROR(LARGE('N 70+'!$V$300:$V$362,P$29),"")</f>
        <v/>
      </c>
      <c r="Q54" s="75" t="str">
        <f>IFERROR(LARGE('N 70+'!$V$300:$V$362,Q$29),"")</f>
        <v/>
      </c>
      <c r="R54" s="75" t="str">
        <f>IFERROR(LARGE('N 70+'!$V$300:$V$362,R$29),"")</f>
        <v/>
      </c>
      <c r="S54" s="75" t="str">
        <f>IFERROR(LARGE('N 70+'!$V$300:$V$362,S$29),"")</f>
        <v/>
      </c>
      <c r="T54" s="75" t="str">
        <f>IFERROR(LARGE('N 70+'!$V$300:$V$362,T$29),"")</f>
        <v/>
      </c>
      <c r="U54" s="75" t="str">
        <f>IFERROR(LARGE('N 70+'!$V$300:$V$362,U$29),"")</f>
        <v/>
      </c>
      <c r="V54" s="75" t="str">
        <f>IFERROR(LARGE('N 70+'!$V$300:$V$362,V$29),"")</f>
        <v/>
      </c>
      <c r="W54" s="75" t="str">
        <f>IFERROR(LARGE('N 70+'!$V$300:$V$362,W$29),"")</f>
        <v/>
      </c>
      <c r="X54" s="75" t="str">
        <f>IFERROR(LARGE('N 70+'!$V$300:$V$362,X$29),"")</f>
        <v/>
      </c>
      <c r="Y54" s="75" t="str">
        <f>IFERROR(LARGE('N 70+'!$V$300:$V$362,Y$29),"")</f>
        <v/>
      </c>
      <c r="Z54" s="75" t="str">
        <f>IFERROR(LARGE('N 70+'!$V$300:$V$362,Z$29),"")</f>
        <v/>
      </c>
      <c r="AA54" s="75" t="str">
        <f>IFERROR(LARGE('N 70+'!$V$300:$V$362,AA$29),"")</f>
        <v/>
      </c>
      <c r="AB54" s="75" t="str">
        <f>IFERROR(LARGE('N 70+'!$V$300:$V$362,AB$29),"")</f>
        <v/>
      </c>
      <c r="AC54" s="75" t="str">
        <f>IFERROR(LARGE('N 70+'!$V$300:$V$362,AC$29),"")</f>
        <v/>
      </c>
      <c r="AD54" s="75" t="str">
        <f>IFERROR(LARGE('N 70+'!$V$300:$V$362,AD$29),"")</f>
        <v/>
      </c>
      <c r="AE54" s="75" t="str">
        <f>IFERROR(LARGE('N 70+'!$V$300:$V$362,AE$29),"")</f>
        <v/>
      </c>
      <c r="AF54" s="75" t="str">
        <f>IFERROR(LARGE('N 70+'!$V$300:$V$362,AF$29),"")</f>
        <v/>
      </c>
      <c r="AG54" s="75" t="str">
        <f>IFERROR(LARGE('N 70+'!$V$300:$V$362,AG$29),"")</f>
        <v/>
      </c>
      <c r="AH54" s="75" t="str">
        <f>IFERROR(LARGE('N 70+'!$V$300:$V$362,AH$29),"")</f>
        <v/>
      </c>
      <c r="AI54" s="75" t="str">
        <f>IFERROR(LARGE('N 70+'!$V$300:$V$362,AI$29),"")</f>
        <v/>
      </c>
      <c r="AJ54" s="75" t="str">
        <f>IFERROR(LARGE('N 70+'!$V$300:$V$362,AJ$29),"")</f>
        <v/>
      </c>
      <c r="AK54" s="75" t="str">
        <f>IFERROR(LARGE('N 70+'!$V$300:$V$362,AK$29),"")</f>
        <v/>
      </c>
      <c r="AL54" s="75" t="str">
        <f>IFERROR(LARGE('N 70+'!$V$300:$V$362,AL$29),"")</f>
        <v/>
      </c>
      <c r="AM54" s="75" t="str">
        <f>IFERROR(LARGE('N 70+'!$V$300:$V$362,AM$29),"")</f>
        <v/>
      </c>
      <c r="AN54" s="75" t="str">
        <f>IFERROR(LARGE('N 70+'!$V$300:$V$362,AN$29),"")</f>
        <v/>
      </c>
      <c r="AO54" s="75" t="str">
        <f>IFERROR(LARGE('N 70+'!$V$300:$V$362,AO$29),"")</f>
        <v/>
      </c>
      <c r="AP54" s="75" t="str">
        <f>IFERROR(LARGE('N 70+'!$V$300:$V$362,AP$29),"")</f>
        <v/>
      </c>
      <c r="AQ54" s="76" t="str">
        <f>IFERROR(LARGE('N 70+'!$V$300:$V$362,AQ$29),"")</f>
        <v/>
      </c>
    </row>
    <row r="55" spans="1:43" hidden="1" x14ac:dyDescent="0.2">
      <c r="A55" s="63" t="s">
        <v>96</v>
      </c>
      <c r="B55" s="69" t="s">
        <v>90</v>
      </c>
      <c r="D55" s="71">
        <f>IFERROR(LARGE('M 35-49'!$W$300:$W$350,D$29),"")</f>
        <v>5.0000000000000001E-3</v>
      </c>
      <c r="E55" s="72" t="str">
        <f>IFERROR(LARGE('M 35-49'!$W$300:$W$350,E$29),"")</f>
        <v/>
      </c>
      <c r="F55" s="72" t="str">
        <f>IFERROR(LARGE('M 35-49'!$W$300:$W$350,F$29),"")</f>
        <v/>
      </c>
      <c r="G55" s="72" t="str">
        <f>IFERROR(LARGE('M 35-49'!$W$300:$W$350,G$29),"")</f>
        <v/>
      </c>
      <c r="H55" s="72" t="str">
        <f>IFERROR(LARGE('M 35-49'!$W$300:$W$350,H$29),"")</f>
        <v/>
      </c>
      <c r="I55" s="72" t="str">
        <f>IFERROR(LARGE('M 35-49'!$W$300:$W$350,I$29),"")</f>
        <v/>
      </c>
      <c r="J55" s="72" t="str">
        <f>IFERROR(LARGE('M 35-49'!$W$300:$W$350,J$29),"")</f>
        <v/>
      </c>
      <c r="K55" s="72" t="str">
        <f>IFERROR(LARGE('M 35-49'!$W$300:$W$350,K$29),"")</f>
        <v/>
      </c>
      <c r="L55" s="72" t="str">
        <f>IFERROR(LARGE('M 35-49'!$W$300:$W$350,L$29),"")</f>
        <v/>
      </c>
      <c r="M55" s="72" t="str">
        <f>IFERROR(LARGE('M 35-49'!$W$300:$W$350,M$29),"")</f>
        <v/>
      </c>
      <c r="N55" s="72" t="str">
        <f>IFERROR(LARGE('M 35-49'!$W$300:$W$350,N$29),"")</f>
        <v/>
      </c>
      <c r="O55" s="72" t="str">
        <f>IFERROR(LARGE('M 35-49'!$W$300:$W$350,O$29),"")</f>
        <v/>
      </c>
      <c r="P55" s="72" t="str">
        <f>IFERROR(LARGE('M 35-49'!$W$300:$W$350,P$29),"")</f>
        <v/>
      </c>
      <c r="Q55" s="72" t="str">
        <f>IFERROR(LARGE('M 35-49'!$W$300:$W$350,Q$29),"")</f>
        <v/>
      </c>
      <c r="R55" s="72" t="str">
        <f>IFERROR(LARGE('M 35-49'!$W$300:$W$350,R$29),"")</f>
        <v/>
      </c>
      <c r="S55" s="72" t="str">
        <f>IFERROR(LARGE('M 35-49'!$W$300:$W$350,S$29),"")</f>
        <v/>
      </c>
      <c r="T55" s="72" t="str">
        <f>IFERROR(LARGE('M 35-49'!$W$300:$W$350,T$29),"")</f>
        <v/>
      </c>
      <c r="U55" s="72" t="str">
        <f>IFERROR(LARGE('M 35-49'!$W$300:$W$350,U$29),"")</f>
        <v/>
      </c>
      <c r="V55" s="72" t="str">
        <f>IFERROR(LARGE('M 35-49'!$W$300:$W$350,V$29),"")</f>
        <v/>
      </c>
      <c r="W55" s="72" t="str">
        <f>IFERROR(LARGE('M 35-49'!$W$300:$W$350,W$29),"")</f>
        <v/>
      </c>
      <c r="X55" s="72" t="str">
        <f>IFERROR(LARGE('M 35-49'!$W$300:$W$350,X$29),"")</f>
        <v/>
      </c>
      <c r="Y55" s="72" t="str">
        <f>IFERROR(LARGE('M 35-49'!$W$300:$W$350,Y$29),"")</f>
        <v/>
      </c>
      <c r="Z55" s="72" t="str">
        <f>IFERROR(LARGE('M 35-49'!$W$300:$W$350,Z$29),"")</f>
        <v/>
      </c>
      <c r="AA55" s="72" t="str">
        <f>IFERROR(LARGE('M 35-49'!$W$300:$W$350,AA$29),"")</f>
        <v/>
      </c>
      <c r="AB55" s="72" t="str">
        <f>IFERROR(LARGE('M 35-49'!$W$300:$W$350,AB$29),"")</f>
        <v/>
      </c>
      <c r="AC55" s="72" t="str">
        <f>IFERROR(LARGE('M 35-49'!$W$300:$W$350,AC$29),"")</f>
        <v/>
      </c>
      <c r="AD55" s="72" t="str">
        <f>IFERROR(LARGE('M 35-49'!$W$300:$W$350,AD$29),"")</f>
        <v/>
      </c>
      <c r="AE55" s="72" t="str">
        <f>IFERROR(LARGE('M 35-49'!$W$300:$W$350,AE$29),"")</f>
        <v/>
      </c>
      <c r="AF55" s="72" t="str">
        <f>IFERROR(LARGE('M 35-49'!$W$300:$W$350,AF$29),"")</f>
        <v/>
      </c>
      <c r="AG55" s="72" t="str">
        <f>IFERROR(LARGE('M 35-49'!$W$300:$W$350,AG$29),"")</f>
        <v/>
      </c>
      <c r="AH55" s="72" t="str">
        <f>IFERROR(LARGE('M 35-49'!$W$300:$W$350,AH$29),"")</f>
        <v/>
      </c>
      <c r="AI55" s="72" t="str">
        <f>IFERROR(LARGE('M 35-49'!$W$300:$W$350,AI$29),"")</f>
        <v/>
      </c>
      <c r="AJ55" s="72" t="str">
        <f>IFERROR(LARGE('M 35-49'!$W$300:$W$350,AJ$29),"")</f>
        <v/>
      </c>
      <c r="AK55" s="72" t="str">
        <f>IFERROR(LARGE('M 35-49'!$W$300:$W$350,AK$29),"")</f>
        <v/>
      </c>
      <c r="AL55" s="72" t="str">
        <f>IFERROR(LARGE('M 35-49'!$W$300:$W$350,AL$29),"")</f>
        <v/>
      </c>
      <c r="AM55" s="72" t="str">
        <f>IFERROR(LARGE('M 35-49'!$W$300:$W$350,AM$29),"")</f>
        <v/>
      </c>
      <c r="AN55" s="72" t="str">
        <f>IFERROR(LARGE('M 35-49'!$W$300:$W$350,AN$29),"")</f>
        <v/>
      </c>
      <c r="AO55" s="72" t="str">
        <f>IFERROR(LARGE('M 35-49'!$W$300:$W$350,AO$29),"")</f>
        <v/>
      </c>
      <c r="AP55" s="72" t="str">
        <f>IFERROR(LARGE('M 35-49'!$W$300:$W$350,AP$29),"")</f>
        <v/>
      </c>
      <c r="AQ55" s="73" t="str">
        <f>IFERROR(LARGE('M 35-49'!$W$300:$W$350,AQ$29),"")</f>
        <v/>
      </c>
    </row>
    <row r="56" spans="1:43" hidden="1" x14ac:dyDescent="0.2">
      <c r="B56" s="69" t="s">
        <v>91</v>
      </c>
      <c r="D56" s="74" t="str">
        <f>IFERROR(LARGE('M 50-59'!$W$300:$W$364,D$29),"")</f>
        <v/>
      </c>
      <c r="E56" s="75" t="str">
        <f>IFERROR(LARGE('M 50-59'!$W$300:$W$364,E$29),"")</f>
        <v/>
      </c>
      <c r="F56" s="75" t="str">
        <f>IFERROR(LARGE('M 50-59'!$W$300:$W$364,F$29),"")</f>
        <v/>
      </c>
      <c r="G56" s="75" t="str">
        <f>IFERROR(LARGE('M 50-59'!$W$300:$W$364,G$29),"")</f>
        <v/>
      </c>
      <c r="H56" s="75" t="str">
        <f>IFERROR(LARGE('M 50-59'!$W$300:$W$364,H$29),"")</f>
        <v/>
      </c>
      <c r="I56" s="75" t="str">
        <f>IFERROR(LARGE('M 50-59'!$W$300:$W$364,I$29),"")</f>
        <v/>
      </c>
      <c r="J56" s="75" t="str">
        <f>IFERROR(LARGE('M 50-59'!$W$300:$W$364,J$29),"")</f>
        <v/>
      </c>
      <c r="K56" s="75" t="str">
        <f>IFERROR(LARGE('M 50-59'!$W$300:$W$364,K$29),"")</f>
        <v/>
      </c>
      <c r="L56" s="75" t="str">
        <f>IFERROR(LARGE('M 50-59'!$W$300:$W$364,L$29),"")</f>
        <v/>
      </c>
      <c r="M56" s="75" t="str">
        <f>IFERROR(LARGE('M 50-59'!$W$300:$W$364,M$29),"")</f>
        <v/>
      </c>
      <c r="N56" s="75" t="str">
        <f>IFERROR(LARGE('M 50-59'!$W$300:$W$364,N$29),"")</f>
        <v/>
      </c>
      <c r="O56" s="75" t="str">
        <f>IFERROR(LARGE('M 50-59'!$W$300:$W$364,O$29),"")</f>
        <v/>
      </c>
      <c r="P56" s="75" t="str">
        <f>IFERROR(LARGE('M 50-59'!$W$300:$W$364,P$29),"")</f>
        <v/>
      </c>
      <c r="Q56" s="75" t="str">
        <f>IFERROR(LARGE('M 50-59'!$W$300:$W$364,Q$29),"")</f>
        <v/>
      </c>
      <c r="R56" s="75" t="str">
        <f>IFERROR(LARGE('M 50-59'!$W$300:$W$364,R$29),"")</f>
        <v/>
      </c>
      <c r="S56" s="75" t="str">
        <f>IFERROR(LARGE('M 50-59'!$W$300:$W$364,S$29),"")</f>
        <v/>
      </c>
      <c r="T56" s="75" t="str">
        <f>IFERROR(LARGE('M 50-59'!$W$300:$W$364,T$29),"")</f>
        <v/>
      </c>
      <c r="U56" s="75" t="str">
        <f>IFERROR(LARGE('M 50-59'!$W$300:$W$364,U$29),"")</f>
        <v/>
      </c>
      <c r="V56" s="75" t="str">
        <f>IFERROR(LARGE('M 50-59'!$W$300:$W$364,V$29),"")</f>
        <v/>
      </c>
      <c r="W56" s="75" t="str">
        <f>IFERROR(LARGE('M 50-59'!$W$300:$W$364,W$29),"")</f>
        <v/>
      </c>
      <c r="X56" s="75" t="str">
        <f>IFERROR(LARGE('M 50-59'!$W$300:$W$364,X$29),"")</f>
        <v/>
      </c>
      <c r="Y56" s="75" t="str">
        <f>IFERROR(LARGE('M 50-59'!$W$300:$W$364,Y$29),"")</f>
        <v/>
      </c>
      <c r="Z56" s="75" t="str">
        <f>IFERROR(LARGE('M 50-59'!$W$300:$W$364,Z$29),"")</f>
        <v/>
      </c>
      <c r="AA56" s="75" t="str">
        <f>IFERROR(LARGE('M 50-59'!$W$300:$W$364,AA$29),"")</f>
        <v/>
      </c>
      <c r="AB56" s="75" t="str">
        <f>IFERROR(LARGE('M 50-59'!$W$300:$W$364,AB$29),"")</f>
        <v/>
      </c>
      <c r="AC56" s="75" t="str">
        <f>IFERROR(LARGE('M 50-59'!$W$300:$W$364,AC$29),"")</f>
        <v/>
      </c>
      <c r="AD56" s="75" t="str">
        <f>IFERROR(LARGE('M 50-59'!$W$300:$W$364,AD$29),"")</f>
        <v/>
      </c>
      <c r="AE56" s="75" t="str">
        <f>IFERROR(LARGE('M 50-59'!$W$300:$W$364,AE$29),"")</f>
        <v/>
      </c>
      <c r="AF56" s="75" t="str">
        <f>IFERROR(LARGE('M 50-59'!$W$300:$W$364,AF$29),"")</f>
        <v/>
      </c>
      <c r="AG56" s="75" t="str">
        <f>IFERROR(LARGE('M 50-59'!$W$300:$W$364,AG$29),"")</f>
        <v/>
      </c>
      <c r="AH56" s="75" t="str">
        <f>IFERROR(LARGE('M 50-59'!$W$300:$W$364,AH$29),"")</f>
        <v/>
      </c>
      <c r="AI56" s="75" t="str">
        <f>IFERROR(LARGE('M 50-59'!$W$300:$W$364,AI$29),"")</f>
        <v/>
      </c>
      <c r="AJ56" s="75" t="str">
        <f>IFERROR(LARGE('M 50-59'!$W$300:$W$364,AJ$29),"")</f>
        <v/>
      </c>
      <c r="AK56" s="75" t="str">
        <f>IFERROR(LARGE('M 50-59'!$W$300:$W$364,AK$29),"")</f>
        <v/>
      </c>
      <c r="AL56" s="75" t="str">
        <f>IFERROR(LARGE('M 50-59'!$W$300:$W$364,AL$29),"")</f>
        <v/>
      </c>
      <c r="AM56" s="75" t="str">
        <f>IFERROR(LARGE('M 50-59'!$W$300:$W$364,AM$29),"")</f>
        <v/>
      </c>
      <c r="AN56" s="75" t="str">
        <f>IFERROR(LARGE('M 50-59'!$W$300:$W$364,AN$29),"")</f>
        <v/>
      </c>
      <c r="AO56" s="75" t="str">
        <f>IFERROR(LARGE('M 50-59'!$W$300:$W$364,AO$29),"")</f>
        <v/>
      </c>
      <c r="AP56" s="75" t="str">
        <f>IFERROR(LARGE('M 50-59'!$W$300:$W$364,AP$29),"")</f>
        <v/>
      </c>
      <c r="AQ56" s="76" t="str">
        <f>IFERROR(LARGE('M 50-59'!$W$300:$W$364,AQ$29),"")</f>
        <v/>
      </c>
    </row>
    <row r="57" spans="1:43" hidden="1" x14ac:dyDescent="0.2">
      <c r="B57" s="69" t="s">
        <v>92</v>
      </c>
      <c r="D57" s="74" t="str">
        <f>IFERROR(LARGE('M 60-69'!$W$300:$W$366,D$29),"")</f>
        <v/>
      </c>
      <c r="E57" s="75" t="str">
        <f>IFERROR(LARGE('M 60-69'!$W$300:$W$366,E$29),"")</f>
        <v/>
      </c>
      <c r="F57" s="75" t="str">
        <f>IFERROR(LARGE('M 60-69'!$W$300:$W$366,F$29),"")</f>
        <v/>
      </c>
      <c r="G57" s="75" t="str">
        <f>IFERROR(LARGE('M 60-69'!$W$300:$W$366,G$29),"")</f>
        <v/>
      </c>
      <c r="H57" s="75" t="str">
        <f>IFERROR(LARGE('M 60-69'!$W$300:$W$366,H$29),"")</f>
        <v/>
      </c>
      <c r="I57" s="75" t="str">
        <f>IFERROR(LARGE('M 60-69'!$W$300:$W$366,I$29),"")</f>
        <v/>
      </c>
      <c r="J57" s="75" t="str">
        <f>IFERROR(LARGE('M 60-69'!$W$300:$W$366,J$29),"")</f>
        <v/>
      </c>
      <c r="K57" s="75" t="str">
        <f>IFERROR(LARGE('M 60-69'!$W$300:$W$366,K$29),"")</f>
        <v/>
      </c>
      <c r="L57" s="75" t="str">
        <f>IFERROR(LARGE('M 60-69'!$W$300:$W$366,L$29),"")</f>
        <v/>
      </c>
      <c r="M57" s="75" t="str">
        <f>IFERROR(LARGE('M 60-69'!$W$300:$W$366,M$29),"")</f>
        <v/>
      </c>
      <c r="N57" s="75" t="str">
        <f>IFERROR(LARGE('M 60-69'!$W$300:$W$366,N$29),"")</f>
        <v/>
      </c>
      <c r="O57" s="75" t="str">
        <f>IFERROR(LARGE('M 60-69'!$W$300:$W$366,O$29),"")</f>
        <v/>
      </c>
      <c r="P57" s="75" t="str">
        <f>IFERROR(LARGE('M 60-69'!$W$300:$W$366,P$29),"")</f>
        <v/>
      </c>
      <c r="Q57" s="75" t="str">
        <f>IFERROR(LARGE('M 60-69'!$W$300:$W$366,Q$29),"")</f>
        <v/>
      </c>
      <c r="R57" s="75" t="str">
        <f>IFERROR(LARGE('M 60-69'!$W$300:$W$366,R$29),"")</f>
        <v/>
      </c>
      <c r="S57" s="75" t="str">
        <f>IFERROR(LARGE('M 60-69'!$W$300:$W$366,S$29),"")</f>
        <v/>
      </c>
      <c r="T57" s="75" t="str">
        <f>IFERROR(LARGE('M 60-69'!$W$300:$W$366,T$29),"")</f>
        <v/>
      </c>
      <c r="U57" s="75" t="str">
        <f>IFERROR(LARGE('M 60-69'!$W$300:$W$366,U$29),"")</f>
        <v/>
      </c>
      <c r="V57" s="75" t="str">
        <f>IFERROR(LARGE('M 60-69'!$W$300:$W$366,V$29),"")</f>
        <v/>
      </c>
      <c r="W57" s="75" t="str">
        <f>IFERROR(LARGE('M 60-69'!$W$300:$W$366,W$29),"")</f>
        <v/>
      </c>
      <c r="X57" s="75" t="str">
        <f>IFERROR(LARGE('M 60-69'!$W$300:$W$366,X$29),"")</f>
        <v/>
      </c>
      <c r="Y57" s="75" t="str">
        <f>IFERROR(LARGE('M 60-69'!$W$300:$W$366,Y$29),"")</f>
        <v/>
      </c>
      <c r="Z57" s="75" t="str">
        <f>IFERROR(LARGE('M 60-69'!$W$300:$W$366,Z$29),"")</f>
        <v/>
      </c>
      <c r="AA57" s="75" t="str">
        <f>IFERROR(LARGE('M 60-69'!$W$300:$W$366,AA$29),"")</f>
        <v/>
      </c>
      <c r="AB57" s="75" t="str">
        <f>IFERROR(LARGE('M 60-69'!$W$300:$W$366,AB$29),"")</f>
        <v/>
      </c>
      <c r="AC57" s="75" t="str">
        <f>IFERROR(LARGE('M 60-69'!$W$300:$W$366,AC$29),"")</f>
        <v/>
      </c>
      <c r="AD57" s="75" t="str">
        <f>IFERROR(LARGE('M 60-69'!$W$300:$W$366,AD$29),"")</f>
        <v/>
      </c>
      <c r="AE57" s="75" t="str">
        <f>IFERROR(LARGE('M 60-69'!$W$300:$W$366,AE$29),"")</f>
        <v/>
      </c>
      <c r="AF57" s="75" t="str">
        <f>IFERROR(LARGE('M 60-69'!$W$300:$W$366,AF$29),"")</f>
        <v/>
      </c>
      <c r="AG57" s="75" t="str">
        <f>IFERROR(LARGE('M 60-69'!$W$300:$W$366,AG$29),"")</f>
        <v/>
      </c>
      <c r="AH57" s="75" t="str">
        <f>IFERROR(LARGE('M 60-69'!$W$300:$W$366,AH$29),"")</f>
        <v/>
      </c>
      <c r="AI57" s="75" t="str">
        <f>IFERROR(LARGE('M 60-69'!$W$300:$W$366,AI$29),"")</f>
        <v/>
      </c>
      <c r="AJ57" s="75" t="str">
        <f>IFERROR(LARGE('M 60-69'!$W$300:$W$366,AJ$29),"")</f>
        <v/>
      </c>
      <c r="AK57" s="75" t="str">
        <f>IFERROR(LARGE('M 60-69'!$W$300:$W$366,AK$29),"")</f>
        <v/>
      </c>
      <c r="AL57" s="75" t="str">
        <f>IFERROR(LARGE('M 60-69'!$W$300:$W$366,AL$29),"")</f>
        <v/>
      </c>
      <c r="AM57" s="75" t="str">
        <f>IFERROR(LARGE('M 60-69'!$W$300:$W$366,AM$29),"")</f>
        <v/>
      </c>
      <c r="AN57" s="75" t="str">
        <f>IFERROR(LARGE('M 60-69'!$W$300:$W$366,AN$29),"")</f>
        <v/>
      </c>
      <c r="AO57" s="75" t="str">
        <f>IFERROR(LARGE('M 60-69'!$W$300:$W$366,AO$29),"")</f>
        <v/>
      </c>
      <c r="AP57" s="75" t="str">
        <f>IFERROR(LARGE('M 60-69'!$W$300:$W$366,AP$29),"")</f>
        <v/>
      </c>
      <c r="AQ57" s="76" t="str">
        <f>IFERROR(LARGE('M 60-69'!$W$300:$W$366,AQ$29),"")</f>
        <v/>
      </c>
    </row>
    <row r="58" spans="1:43" hidden="1" x14ac:dyDescent="0.2">
      <c r="B58" s="69" t="s">
        <v>114</v>
      </c>
      <c r="D58" s="74" t="str">
        <f>IFERROR(LARGE('M 70+'!$W$300:$W$353,D$29),"")</f>
        <v/>
      </c>
      <c r="E58" s="75" t="str">
        <f>IFERROR(LARGE('M 70+'!$W$300:$W$353,E$29),"")</f>
        <v/>
      </c>
      <c r="F58" s="75" t="str">
        <f>IFERROR(LARGE('M 70+'!$W$300:$W$353,F$29),"")</f>
        <v/>
      </c>
      <c r="G58" s="75" t="str">
        <f>IFERROR(LARGE('M 70+'!$W$300:$W$353,G$29),"")</f>
        <v/>
      </c>
      <c r="H58" s="75" t="str">
        <f>IFERROR(LARGE('M 70+'!$W$300:$W$353,H$29),"")</f>
        <v/>
      </c>
      <c r="I58" s="75" t="str">
        <f>IFERROR(LARGE('M 70+'!$W$300:$W$353,I$29),"")</f>
        <v/>
      </c>
      <c r="J58" s="75" t="str">
        <f>IFERROR(LARGE('M 70+'!$W$300:$W$353,J$29),"")</f>
        <v/>
      </c>
      <c r="K58" s="75" t="str">
        <f>IFERROR(LARGE('M 70+'!$W$300:$W$353,K$29),"")</f>
        <v/>
      </c>
      <c r="L58" s="75" t="str">
        <f>IFERROR(LARGE('M 70+'!$W$300:$W$353,L$29),"")</f>
        <v/>
      </c>
      <c r="M58" s="75" t="str">
        <f>IFERROR(LARGE('M 70+'!$W$300:$W$353,M$29),"")</f>
        <v/>
      </c>
      <c r="N58" s="75" t="str">
        <f>IFERROR(LARGE('M 70+'!$W$300:$W$353,N$29),"")</f>
        <v/>
      </c>
      <c r="O58" s="75" t="str">
        <f>IFERROR(LARGE('M 70+'!$W$300:$W$353,O$29),"")</f>
        <v/>
      </c>
      <c r="P58" s="75" t="str">
        <f>IFERROR(LARGE('M 70+'!$W$300:$W$353,P$29),"")</f>
        <v/>
      </c>
      <c r="Q58" s="75" t="str">
        <f>IFERROR(LARGE('M 70+'!$W$300:$W$353,Q$29),"")</f>
        <v/>
      </c>
      <c r="R58" s="75" t="str">
        <f>IFERROR(LARGE('M 70+'!$W$300:$W$353,R$29),"")</f>
        <v/>
      </c>
      <c r="S58" s="75" t="str">
        <f>IFERROR(LARGE('M 70+'!$W$300:$W$353,S$29),"")</f>
        <v/>
      </c>
      <c r="T58" s="75" t="str">
        <f>IFERROR(LARGE('M 70+'!$W$300:$W$353,T$29),"")</f>
        <v/>
      </c>
      <c r="U58" s="75" t="str">
        <f>IFERROR(LARGE('M 70+'!$W$300:$W$353,U$29),"")</f>
        <v/>
      </c>
      <c r="V58" s="75" t="str">
        <f>IFERROR(LARGE('M 70+'!$W$300:$W$353,V$29),"")</f>
        <v/>
      </c>
      <c r="W58" s="75" t="str">
        <f>IFERROR(LARGE('M 70+'!$W$300:$W$353,W$29),"")</f>
        <v/>
      </c>
      <c r="X58" s="75" t="str">
        <f>IFERROR(LARGE('M 70+'!$W$300:$W$353,X$29),"")</f>
        <v/>
      </c>
      <c r="Y58" s="75" t="str">
        <f>IFERROR(LARGE('M 70+'!$W$300:$W$353,Y$29),"")</f>
        <v/>
      </c>
      <c r="Z58" s="75" t="str">
        <f>IFERROR(LARGE('M 70+'!$W$300:$W$353,Z$29),"")</f>
        <v/>
      </c>
      <c r="AA58" s="75" t="str">
        <f>IFERROR(LARGE('M 70+'!$W$300:$W$353,AA$29),"")</f>
        <v/>
      </c>
      <c r="AB58" s="75" t="str">
        <f>IFERROR(LARGE('M 70+'!$W$300:$W$353,AB$29),"")</f>
        <v/>
      </c>
      <c r="AC58" s="75" t="str">
        <f>IFERROR(LARGE('M 70+'!$W$300:$W$353,AC$29),"")</f>
        <v/>
      </c>
      <c r="AD58" s="75" t="str">
        <f>IFERROR(LARGE('M 70+'!$W$300:$W$353,AD$29),"")</f>
        <v/>
      </c>
      <c r="AE58" s="75" t="str">
        <f>IFERROR(LARGE('M 70+'!$W$300:$W$353,AE$29),"")</f>
        <v/>
      </c>
      <c r="AF58" s="75" t="str">
        <f>IFERROR(LARGE('M 70+'!$W$300:$W$353,AF$29),"")</f>
        <v/>
      </c>
      <c r="AG58" s="75" t="str">
        <f>IFERROR(LARGE('M 70+'!$W$300:$W$353,AG$29),"")</f>
        <v/>
      </c>
      <c r="AH58" s="75" t="str">
        <f>IFERROR(LARGE('M 70+'!$W$300:$W$353,AH$29),"")</f>
        <v/>
      </c>
      <c r="AI58" s="75" t="str">
        <f>IFERROR(LARGE('M 70+'!$W$300:$W$353,AI$29),"")</f>
        <v/>
      </c>
      <c r="AJ58" s="75" t="str">
        <f>IFERROR(LARGE('M 70+'!$W$300:$W$353,AJ$29),"")</f>
        <v/>
      </c>
      <c r="AK58" s="75" t="str">
        <f>IFERROR(LARGE('M 70+'!$W$300:$W$353,AK$29),"")</f>
        <v/>
      </c>
      <c r="AL58" s="75" t="str">
        <f>IFERROR(LARGE('M 70+'!$W$300:$W$353,AL$29),"")</f>
        <v/>
      </c>
      <c r="AM58" s="75" t="str">
        <f>IFERROR(LARGE('M 70+'!$W$300:$W$353,AM$29),"")</f>
        <v/>
      </c>
      <c r="AN58" s="75" t="str">
        <f>IFERROR(LARGE('M 70+'!$W$300:$W$353,AN$29),"")</f>
        <v/>
      </c>
      <c r="AO58" s="75" t="str">
        <f>IFERROR(LARGE('M 70+'!$W$300:$W$353,AO$29),"")</f>
        <v/>
      </c>
      <c r="AP58" s="75" t="str">
        <f>IFERROR(LARGE('M 70+'!$W$300:$W$353,AP$29),"")</f>
        <v/>
      </c>
      <c r="AQ58" s="76" t="str">
        <f>IFERROR(LARGE('M 70+'!$W$300:$W$353,AQ$29),"")</f>
        <v/>
      </c>
    </row>
    <row r="59" spans="1:43" hidden="1" x14ac:dyDescent="0.2">
      <c r="B59" s="70" t="s">
        <v>116</v>
      </c>
      <c r="D59" s="74" t="str">
        <f>IFERROR(LARGE('N 35-44'!$W$300:$W$362,D$29),"")</f>
        <v/>
      </c>
      <c r="E59" s="75" t="str">
        <f>IFERROR(LARGE('N 35-44'!$W$300:$W$362,E$29),"")</f>
        <v/>
      </c>
      <c r="F59" s="75" t="str">
        <f>IFERROR(LARGE('N 35-44'!$W$300:$W$362,F$29),"")</f>
        <v/>
      </c>
      <c r="G59" s="75" t="str">
        <f>IFERROR(LARGE('N 35-44'!$W$300:$W$362,G$29),"")</f>
        <v/>
      </c>
      <c r="H59" s="75" t="str">
        <f>IFERROR(LARGE('N 35-44'!$W$300:$W$362,H$29),"")</f>
        <v/>
      </c>
      <c r="I59" s="75" t="str">
        <f>IFERROR(LARGE('N 35-44'!$W$300:$W$362,I$29),"")</f>
        <v/>
      </c>
      <c r="J59" s="75" t="str">
        <f>IFERROR(LARGE('N 35-44'!$W$300:$W$362,J$29),"")</f>
        <v/>
      </c>
      <c r="K59" s="75" t="str">
        <f>IFERROR(LARGE('N 35-44'!$W$300:$W$362,K$29),"")</f>
        <v/>
      </c>
      <c r="L59" s="75" t="str">
        <f>IFERROR(LARGE('N 35-44'!$W$300:$W$362,L$29),"")</f>
        <v/>
      </c>
      <c r="M59" s="75" t="str">
        <f>IFERROR(LARGE('N 35-44'!$W$300:$W$362,M$29),"")</f>
        <v/>
      </c>
      <c r="N59" s="75" t="str">
        <f>IFERROR(LARGE('N 35-44'!$W$300:$W$362,N$29),"")</f>
        <v/>
      </c>
      <c r="O59" s="75" t="str">
        <f>IFERROR(LARGE('N 35-44'!$W$300:$W$362,O$29),"")</f>
        <v/>
      </c>
      <c r="P59" s="75" t="str">
        <f>IFERROR(LARGE('N 35-44'!$W$300:$W$362,P$29),"")</f>
        <v/>
      </c>
      <c r="Q59" s="75" t="str">
        <f>IFERROR(LARGE('N 35-44'!$W$300:$W$362,Q$29),"")</f>
        <v/>
      </c>
      <c r="R59" s="75" t="str">
        <f>IFERROR(LARGE('N 35-44'!$W$300:$W$362,R$29),"")</f>
        <v/>
      </c>
      <c r="S59" s="75" t="str">
        <f>IFERROR(LARGE('N 35-44'!$W$300:$W$362,S$29),"")</f>
        <v/>
      </c>
      <c r="T59" s="75" t="str">
        <f>IFERROR(LARGE('N 35-44'!$W$300:$W$362,T$29),"")</f>
        <v/>
      </c>
      <c r="U59" s="75" t="str">
        <f>IFERROR(LARGE('N 35-44'!$W$300:$W$362,U$29),"")</f>
        <v/>
      </c>
      <c r="V59" s="75" t="str">
        <f>IFERROR(LARGE('N 35-44'!$W$300:$W$362,V$29),"")</f>
        <v/>
      </c>
      <c r="W59" s="75" t="str">
        <f>IFERROR(LARGE('N 35-44'!$W$300:$W$362,W$29),"")</f>
        <v/>
      </c>
      <c r="X59" s="75" t="str">
        <f>IFERROR(LARGE('N 35-44'!$W$300:$W$362,X$29),"")</f>
        <v/>
      </c>
      <c r="Y59" s="75" t="str">
        <f>IFERROR(LARGE('N 35-44'!$W$300:$W$362,Y$29),"")</f>
        <v/>
      </c>
      <c r="Z59" s="75" t="str">
        <f>IFERROR(LARGE('N 35-44'!$W$300:$W$362,Z$29),"")</f>
        <v/>
      </c>
      <c r="AA59" s="75" t="str">
        <f>IFERROR(LARGE('N 35-44'!$W$300:$W$362,AA$29),"")</f>
        <v/>
      </c>
      <c r="AB59" s="75" t="str">
        <f>IFERROR(LARGE('N 35-44'!$W$300:$W$362,AB$29),"")</f>
        <v/>
      </c>
      <c r="AC59" s="75" t="str">
        <f>IFERROR(LARGE('N 35-44'!$W$300:$W$362,AC$29),"")</f>
        <v/>
      </c>
      <c r="AD59" s="75" t="str">
        <f>IFERROR(LARGE('N 35-44'!$W$300:$W$362,AD$29),"")</f>
        <v/>
      </c>
      <c r="AE59" s="75" t="str">
        <f>IFERROR(LARGE('N 35-44'!$W$300:$W$362,AE$29),"")</f>
        <v/>
      </c>
      <c r="AF59" s="75" t="str">
        <f>IFERROR(LARGE('N 35-44'!$W$300:$W$362,AF$29),"")</f>
        <v/>
      </c>
      <c r="AG59" s="75" t="str">
        <f>IFERROR(LARGE('N 35-44'!$W$300:$W$362,AG$29),"")</f>
        <v/>
      </c>
      <c r="AH59" s="75" t="str">
        <f>IFERROR(LARGE('N 35-44'!$W$300:$W$362,AH$29),"")</f>
        <v/>
      </c>
      <c r="AI59" s="75" t="str">
        <f>IFERROR(LARGE('N 35-44'!$W$300:$W$362,AI$29),"")</f>
        <v/>
      </c>
      <c r="AJ59" s="75" t="str">
        <f>IFERROR(LARGE('N 35-44'!$W$300:$W$362,AJ$29),"")</f>
        <v/>
      </c>
      <c r="AK59" s="75" t="str">
        <f>IFERROR(LARGE('N 35-44'!$W$300:$W$362,AK$29),"")</f>
        <v/>
      </c>
      <c r="AL59" s="75" t="str">
        <f>IFERROR(LARGE('N 35-44'!$W$300:$W$362,AL$29),"")</f>
        <v/>
      </c>
      <c r="AM59" s="75" t="str">
        <f>IFERROR(LARGE('N 35-44'!$W$300:$W$362,AM$29),"")</f>
        <v/>
      </c>
      <c r="AN59" s="75" t="str">
        <f>IFERROR(LARGE('N 35-44'!$W$300:$W$362,AN$29),"")</f>
        <v/>
      </c>
      <c r="AO59" s="75" t="str">
        <f>IFERROR(LARGE('N 35-44'!$W$300:$W$362,AO$29),"")</f>
        <v/>
      </c>
      <c r="AP59" s="75" t="str">
        <f>IFERROR(LARGE('N 35-44'!$W$300:$W$362,AP$29),"")</f>
        <v/>
      </c>
      <c r="AQ59" s="76" t="str">
        <f>IFERROR(LARGE('N 35-44'!$W$300:$W$362,AQ$29),"")</f>
        <v/>
      </c>
    </row>
    <row r="60" spans="1:43" hidden="1" x14ac:dyDescent="0.2">
      <c r="B60" s="70" t="s">
        <v>117</v>
      </c>
      <c r="D60" s="74">
        <f>IFERROR(LARGE('N 45-59'!$W$300:$W$363,D$29),"")</f>
        <v>8.0000400000000003</v>
      </c>
      <c r="E60" s="75" t="str">
        <f>IFERROR(LARGE('N 45-59'!$W$300:$W$363,E$29),"")</f>
        <v/>
      </c>
      <c r="F60" s="75" t="str">
        <f>IFERROR(LARGE('N 45-59'!$W$300:$W$363,F$29),"")</f>
        <v/>
      </c>
      <c r="G60" s="75" t="str">
        <f>IFERROR(LARGE('N 45-59'!$W$300:$W$363,G$29),"")</f>
        <v/>
      </c>
      <c r="H60" s="75" t="str">
        <f>IFERROR(LARGE('N 45-59'!$W$300:$W$363,H$29),"")</f>
        <v/>
      </c>
      <c r="I60" s="75" t="str">
        <f>IFERROR(LARGE('N 45-59'!$W$300:$W$363,I$29),"")</f>
        <v/>
      </c>
      <c r="J60" s="75" t="str">
        <f>IFERROR(LARGE('N 45-59'!$W$300:$W$363,J$29),"")</f>
        <v/>
      </c>
      <c r="K60" s="75" t="str">
        <f>IFERROR(LARGE('N 45-59'!$W$300:$W$363,K$29),"")</f>
        <v/>
      </c>
      <c r="L60" s="75" t="str">
        <f>IFERROR(LARGE('N 45-59'!$W$300:$W$363,L$29),"")</f>
        <v/>
      </c>
      <c r="M60" s="75" t="str">
        <f>IFERROR(LARGE('N 45-59'!$W$300:$W$363,M$29),"")</f>
        <v/>
      </c>
      <c r="N60" s="75" t="str">
        <f>IFERROR(LARGE('N 45-59'!$W$300:$W$363,N$29),"")</f>
        <v/>
      </c>
      <c r="O60" s="75" t="str">
        <f>IFERROR(LARGE('N 45-59'!$W$300:$W$363,O$29),"")</f>
        <v/>
      </c>
      <c r="P60" s="75" t="str">
        <f>IFERROR(LARGE('N 45-59'!$W$300:$W$363,P$29),"")</f>
        <v/>
      </c>
      <c r="Q60" s="75" t="str">
        <f>IFERROR(LARGE('N 45-59'!$W$300:$W$363,Q$29),"")</f>
        <v/>
      </c>
      <c r="R60" s="75" t="str">
        <f>IFERROR(LARGE('N 45-59'!$W$300:$W$363,R$29),"")</f>
        <v/>
      </c>
      <c r="S60" s="75" t="str">
        <f>IFERROR(LARGE('N 45-59'!$W$300:$W$363,S$29),"")</f>
        <v/>
      </c>
      <c r="T60" s="75" t="str">
        <f>IFERROR(LARGE('N 45-59'!$W$300:$W$363,T$29),"")</f>
        <v/>
      </c>
      <c r="U60" s="75" t="str">
        <f>IFERROR(LARGE('N 45-59'!$W$300:$W$363,U$29),"")</f>
        <v/>
      </c>
      <c r="V60" s="75" t="str">
        <f>IFERROR(LARGE('N 45-59'!$W$300:$W$363,V$29),"")</f>
        <v/>
      </c>
      <c r="W60" s="75" t="str">
        <f>IFERROR(LARGE('N 45-59'!$W$300:$W$363,W$29),"")</f>
        <v/>
      </c>
      <c r="X60" s="75" t="str">
        <f>IFERROR(LARGE('N 45-59'!$W$300:$W$363,X$29),"")</f>
        <v/>
      </c>
      <c r="Y60" s="75" t="str">
        <f>IFERROR(LARGE('N 45-59'!$W$300:$W$363,Y$29),"")</f>
        <v/>
      </c>
      <c r="Z60" s="75" t="str">
        <f>IFERROR(LARGE('N 45-59'!$W$300:$W$363,Z$29),"")</f>
        <v/>
      </c>
      <c r="AA60" s="75" t="str">
        <f>IFERROR(LARGE('N 45-59'!$W$300:$W$363,AA$29),"")</f>
        <v/>
      </c>
      <c r="AB60" s="75" t="str">
        <f>IFERROR(LARGE('N 45-59'!$W$300:$W$363,AB$29),"")</f>
        <v/>
      </c>
      <c r="AC60" s="75" t="str">
        <f>IFERROR(LARGE('N 45-59'!$W$300:$W$363,AC$29),"")</f>
        <v/>
      </c>
      <c r="AD60" s="75" t="str">
        <f>IFERROR(LARGE('N 45-59'!$W$300:$W$363,AD$29),"")</f>
        <v/>
      </c>
      <c r="AE60" s="75" t="str">
        <f>IFERROR(LARGE('N 45-59'!$W$300:$W$363,AE$29),"")</f>
        <v/>
      </c>
      <c r="AF60" s="75" t="str">
        <f>IFERROR(LARGE('N 45-59'!$W$300:$W$363,AF$29),"")</f>
        <v/>
      </c>
      <c r="AG60" s="75" t="str">
        <f>IFERROR(LARGE('N 45-59'!$W$300:$W$363,AG$29),"")</f>
        <v/>
      </c>
      <c r="AH60" s="75" t="str">
        <f>IFERROR(LARGE('N 45-59'!$W$300:$W$363,AH$29),"")</f>
        <v/>
      </c>
      <c r="AI60" s="75" t="str">
        <f>IFERROR(LARGE('N 45-59'!$W$300:$W$363,AI$29),"")</f>
        <v/>
      </c>
      <c r="AJ60" s="75" t="str">
        <f>IFERROR(LARGE('N 45-59'!$W$300:$W$363,AJ$29),"")</f>
        <v/>
      </c>
      <c r="AK60" s="75" t="str">
        <f>IFERROR(LARGE('N 45-59'!$W$300:$W$363,AK$29),"")</f>
        <v/>
      </c>
      <c r="AL60" s="75" t="str">
        <f>IFERROR(LARGE('N 45-59'!$W$300:$W$363,AL$29),"")</f>
        <v/>
      </c>
      <c r="AM60" s="75" t="str">
        <f>IFERROR(LARGE('N 45-59'!$W$300:$W$363,AM$29),"")</f>
        <v/>
      </c>
      <c r="AN60" s="75" t="str">
        <f>IFERROR(LARGE('N 45-59'!$W$300:$W$363,AN$29),"")</f>
        <v/>
      </c>
      <c r="AO60" s="75" t="str">
        <f>IFERROR(LARGE('N 45-59'!$W$300:$W$363,AO$29),"")</f>
        <v/>
      </c>
      <c r="AP60" s="75" t="str">
        <f>IFERROR(LARGE('N 45-59'!$W$300:$W$363,AP$29),"")</f>
        <v/>
      </c>
      <c r="AQ60" s="76" t="str">
        <f>IFERROR(LARGE('N 45-59'!$W$300:$W$363,AQ$29),"")</f>
        <v/>
      </c>
    </row>
    <row r="61" spans="1:43" hidden="1" x14ac:dyDescent="0.2">
      <c r="B61" s="70" t="s">
        <v>93</v>
      </c>
      <c r="D61" s="74">
        <f>IFERROR(LARGE('N 60-69'!$W$300:$W$366,D$29),"")</f>
        <v>8.0000300000000006</v>
      </c>
      <c r="E61" s="75">
        <f>IFERROR(LARGE('N 60-69'!$W$300:$W$366,E$29),"")</f>
        <v>5.0000299999999998</v>
      </c>
      <c r="F61" s="75" t="str">
        <f>IFERROR(LARGE('N 60-69'!$W$300:$W$366,F$29),"")</f>
        <v/>
      </c>
      <c r="G61" s="75" t="str">
        <f>IFERROR(LARGE('N 60-69'!$W$300:$W$366,G$29),"")</f>
        <v/>
      </c>
      <c r="H61" s="75" t="str">
        <f>IFERROR(LARGE('N 60-69'!$W$300:$W$366,H$29),"")</f>
        <v/>
      </c>
      <c r="I61" s="75" t="str">
        <f>IFERROR(LARGE('N 60-69'!$W$300:$W$366,I$29),"")</f>
        <v/>
      </c>
      <c r="J61" s="75" t="str">
        <f>IFERROR(LARGE('N 60-69'!$W$300:$W$366,J$29),"")</f>
        <v/>
      </c>
      <c r="K61" s="75" t="str">
        <f>IFERROR(LARGE('N 60-69'!$W$300:$W$366,K$29),"")</f>
        <v/>
      </c>
      <c r="L61" s="75" t="str">
        <f>IFERROR(LARGE('N 60-69'!$W$300:$W$366,L$29),"")</f>
        <v/>
      </c>
      <c r="M61" s="75" t="str">
        <f>IFERROR(LARGE('N 60-69'!$W$300:$W$366,M$29),"")</f>
        <v/>
      </c>
      <c r="N61" s="75" t="str">
        <f>IFERROR(LARGE('N 60-69'!$W$300:$W$366,N$29),"")</f>
        <v/>
      </c>
      <c r="O61" s="75" t="str">
        <f>IFERROR(LARGE('N 60-69'!$W$300:$W$366,O$29),"")</f>
        <v/>
      </c>
      <c r="P61" s="75" t="str">
        <f>IFERROR(LARGE('N 60-69'!$W$300:$W$366,P$29),"")</f>
        <v/>
      </c>
      <c r="Q61" s="75" t="str">
        <f>IFERROR(LARGE('N 60-69'!$W$300:$W$366,Q$29),"")</f>
        <v/>
      </c>
      <c r="R61" s="75" t="str">
        <f>IFERROR(LARGE('N 60-69'!$W$300:$W$366,R$29),"")</f>
        <v/>
      </c>
      <c r="S61" s="75" t="str">
        <f>IFERROR(LARGE('N 60-69'!$W$300:$W$366,S$29),"")</f>
        <v/>
      </c>
      <c r="T61" s="75" t="str">
        <f>IFERROR(LARGE('N 60-69'!$W$300:$W$366,T$29),"")</f>
        <v/>
      </c>
      <c r="U61" s="75" t="str">
        <f>IFERROR(LARGE('N 60-69'!$W$300:$W$366,U$29),"")</f>
        <v/>
      </c>
      <c r="V61" s="75" t="str">
        <f>IFERROR(LARGE('N 60-69'!$W$300:$W$366,V$29),"")</f>
        <v/>
      </c>
      <c r="W61" s="75" t="str">
        <f>IFERROR(LARGE('N 60-69'!$W$300:$W$366,W$29),"")</f>
        <v/>
      </c>
      <c r="X61" s="75" t="str">
        <f>IFERROR(LARGE('N 60-69'!$W$300:$W$366,X$29),"")</f>
        <v/>
      </c>
      <c r="Y61" s="75" t="str">
        <f>IFERROR(LARGE('N 60-69'!$W$300:$W$366,Y$29),"")</f>
        <v/>
      </c>
      <c r="Z61" s="75" t="str">
        <f>IFERROR(LARGE('N 60-69'!$W$300:$W$366,Z$29),"")</f>
        <v/>
      </c>
      <c r="AA61" s="75" t="str">
        <f>IFERROR(LARGE('N 60-69'!$W$300:$W$366,AA$29),"")</f>
        <v/>
      </c>
      <c r="AB61" s="75" t="str">
        <f>IFERROR(LARGE('N 60-69'!$W$300:$W$366,AB$29),"")</f>
        <v/>
      </c>
      <c r="AC61" s="75" t="str">
        <f>IFERROR(LARGE('N 60-69'!$W$300:$W$366,AC$29),"")</f>
        <v/>
      </c>
      <c r="AD61" s="75" t="str">
        <f>IFERROR(LARGE('N 60-69'!$W$300:$W$366,AD$29),"")</f>
        <v/>
      </c>
      <c r="AE61" s="75" t="str">
        <f>IFERROR(LARGE('N 60-69'!$W$300:$W$366,AE$29),"")</f>
        <v/>
      </c>
      <c r="AF61" s="75" t="str">
        <f>IFERROR(LARGE('N 60-69'!$W$300:$W$366,AF$29),"")</f>
        <v/>
      </c>
      <c r="AG61" s="75" t="str">
        <f>IFERROR(LARGE('N 60-69'!$W$300:$W$366,AG$29),"")</f>
        <v/>
      </c>
      <c r="AH61" s="75" t="str">
        <f>IFERROR(LARGE('N 60-69'!$W$300:$W$366,AH$29),"")</f>
        <v/>
      </c>
      <c r="AI61" s="75" t="str">
        <f>IFERROR(LARGE('N 60-69'!$W$300:$W$366,AI$29),"")</f>
        <v/>
      </c>
      <c r="AJ61" s="75" t="str">
        <f>IFERROR(LARGE('N 60-69'!$W$300:$W$366,AJ$29),"")</f>
        <v/>
      </c>
      <c r="AK61" s="75" t="str">
        <f>IFERROR(LARGE('N 60-69'!$W$300:$W$366,AK$29),"")</f>
        <v/>
      </c>
      <c r="AL61" s="75" t="str">
        <f>IFERROR(LARGE('N 60-69'!$W$300:$W$366,AL$29),"")</f>
        <v/>
      </c>
      <c r="AM61" s="75" t="str">
        <f>IFERROR(LARGE('N 60-69'!$W$300:$W$366,AM$29),"")</f>
        <v/>
      </c>
      <c r="AN61" s="75" t="str">
        <f>IFERROR(LARGE('N 60-69'!$W$300:$W$366,AN$29),"")</f>
        <v/>
      </c>
      <c r="AO61" s="75" t="str">
        <f>IFERROR(LARGE('N 60-69'!$W$300:$W$366,AO$29),"")</f>
        <v/>
      </c>
      <c r="AP61" s="75" t="str">
        <f>IFERROR(LARGE('N 60-69'!$W$300:$W$366,AP$29),"")</f>
        <v/>
      </c>
      <c r="AQ61" s="76" t="str">
        <f>IFERROR(LARGE('N 60-69'!$W$300:$W$366,AQ$29),"")</f>
        <v/>
      </c>
    </row>
    <row r="62" spans="1:43" hidden="1" x14ac:dyDescent="0.2">
      <c r="B62" s="70" t="s">
        <v>115</v>
      </c>
      <c r="D62" s="74">
        <f>IFERROR(LARGE('N 70+'!$W$300:$W$362,D$29),"")</f>
        <v>7.0000200000000001</v>
      </c>
      <c r="E62" s="75" t="str">
        <f>IFERROR(LARGE('N 70+'!$W$300:$W$362,E$29),"")</f>
        <v/>
      </c>
      <c r="F62" s="75" t="str">
        <f>IFERROR(LARGE('N 70+'!$W$300:$W$362,F$29),"")</f>
        <v/>
      </c>
      <c r="G62" s="75" t="str">
        <f>IFERROR(LARGE('N 70+'!$W$300:$W$362,G$29),"")</f>
        <v/>
      </c>
      <c r="H62" s="75" t="str">
        <f>IFERROR(LARGE('N 70+'!$W$300:$W$362,H$29),"")</f>
        <v/>
      </c>
      <c r="I62" s="75" t="str">
        <f>IFERROR(LARGE('N 70+'!$W$300:$W$362,I$29),"")</f>
        <v/>
      </c>
      <c r="J62" s="75" t="str">
        <f>IFERROR(LARGE('N 70+'!$W$300:$W$362,J$29),"")</f>
        <v/>
      </c>
      <c r="K62" s="75" t="str">
        <f>IFERROR(LARGE('N 70+'!$W$300:$W$362,K$29),"")</f>
        <v/>
      </c>
      <c r="L62" s="75" t="str">
        <f>IFERROR(LARGE('N 70+'!$W$300:$W$362,L$29),"")</f>
        <v/>
      </c>
      <c r="M62" s="75" t="str">
        <f>IFERROR(LARGE('N 70+'!$W$300:$W$362,M$29),"")</f>
        <v/>
      </c>
      <c r="N62" s="75" t="str">
        <f>IFERROR(LARGE('N 70+'!$W$300:$W$362,N$29),"")</f>
        <v/>
      </c>
      <c r="O62" s="75" t="str">
        <f>IFERROR(LARGE('N 70+'!$W$300:$W$362,O$29),"")</f>
        <v/>
      </c>
      <c r="P62" s="75" t="str">
        <f>IFERROR(LARGE('N 70+'!$W$300:$W$362,P$29),"")</f>
        <v/>
      </c>
      <c r="Q62" s="75" t="str">
        <f>IFERROR(LARGE('N 70+'!$W$300:$W$362,Q$29),"")</f>
        <v/>
      </c>
      <c r="R62" s="75" t="str">
        <f>IFERROR(LARGE('N 70+'!$W$300:$W$362,R$29),"")</f>
        <v/>
      </c>
      <c r="S62" s="75" t="str">
        <f>IFERROR(LARGE('N 70+'!$W$300:$W$362,S$29),"")</f>
        <v/>
      </c>
      <c r="T62" s="75" t="str">
        <f>IFERROR(LARGE('N 70+'!$W$300:$W$362,T$29),"")</f>
        <v/>
      </c>
      <c r="U62" s="75" t="str">
        <f>IFERROR(LARGE('N 70+'!$W$300:$W$362,U$29),"")</f>
        <v/>
      </c>
      <c r="V62" s="75" t="str">
        <f>IFERROR(LARGE('N 70+'!$W$300:$W$362,V$29),"")</f>
        <v/>
      </c>
      <c r="W62" s="75" t="str">
        <f>IFERROR(LARGE('N 70+'!$W$300:$W$362,W$29),"")</f>
        <v/>
      </c>
      <c r="X62" s="75" t="str">
        <f>IFERROR(LARGE('N 70+'!$W$300:$W$362,X$29),"")</f>
        <v/>
      </c>
      <c r="Y62" s="75" t="str">
        <f>IFERROR(LARGE('N 70+'!$W$300:$W$362,Y$29),"")</f>
        <v/>
      </c>
      <c r="Z62" s="75" t="str">
        <f>IFERROR(LARGE('N 70+'!$W$300:$W$362,Z$29),"")</f>
        <v/>
      </c>
      <c r="AA62" s="75" t="str">
        <f>IFERROR(LARGE('N 70+'!$W$300:$W$362,AA$29),"")</f>
        <v/>
      </c>
      <c r="AB62" s="75" t="str">
        <f>IFERROR(LARGE('N 70+'!$W$300:$W$362,AB$29),"")</f>
        <v/>
      </c>
      <c r="AC62" s="75" t="str">
        <f>IFERROR(LARGE('N 70+'!$W$300:$W$362,AC$29),"")</f>
        <v/>
      </c>
      <c r="AD62" s="75" t="str">
        <f>IFERROR(LARGE('N 70+'!$W$300:$W$362,AD$29),"")</f>
        <v/>
      </c>
      <c r="AE62" s="75" t="str">
        <f>IFERROR(LARGE('N 70+'!$W$300:$W$362,AE$29),"")</f>
        <v/>
      </c>
      <c r="AF62" s="75" t="str">
        <f>IFERROR(LARGE('N 70+'!$W$300:$W$362,AF$29),"")</f>
        <v/>
      </c>
      <c r="AG62" s="75" t="str">
        <f>IFERROR(LARGE('N 70+'!$W$300:$W$362,AG$29),"")</f>
        <v/>
      </c>
      <c r="AH62" s="75" t="str">
        <f>IFERROR(LARGE('N 70+'!$W$300:$W$362,AH$29),"")</f>
        <v/>
      </c>
      <c r="AI62" s="75" t="str">
        <f>IFERROR(LARGE('N 70+'!$W$300:$W$362,AI$29),"")</f>
        <v/>
      </c>
      <c r="AJ62" s="75" t="str">
        <f>IFERROR(LARGE('N 70+'!$W$300:$W$362,AJ$29),"")</f>
        <v/>
      </c>
      <c r="AK62" s="75" t="str">
        <f>IFERROR(LARGE('N 70+'!$W$300:$W$362,AK$29),"")</f>
        <v/>
      </c>
      <c r="AL62" s="75" t="str">
        <f>IFERROR(LARGE('N 70+'!$W$300:$W$362,AL$29),"")</f>
        <v/>
      </c>
      <c r="AM62" s="75" t="str">
        <f>IFERROR(LARGE('N 70+'!$W$300:$W$362,AM$29),"")</f>
        <v/>
      </c>
      <c r="AN62" s="75" t="str">
        <f>IFERROR(LARGE('N 70+'!$W$300:$W$362,AN$29),"")</f>
        <v/>
      </c>
      <c r="AO62" s="75" t="str">
        <f>IFERROR(LARGE('N 70+'!$W$300:$W$362,AO$29),"")</f>
        <v/>
      </c>
      <c r="AP62" s="75" t="str">
        <f>IFERROR(LARGE('N 70+'!$W$300:$W$362,AP$29),"")</f>
        <v/>
      </c>
      <c r="AQ62" s="76" t="str">
        <f>IFERROR(LARGE('N 70+'!$W$300:$W$362,AQ$29),"")</f>
        <v/>
      </c>
    </row>
    <row r="63" spans="1:43" hidden="1" x14ac:dyDescent="0.2">
      <c r="A63" s="63" t="s">
        <v>97</v>
      </c>
      <c r="B63" s="69" t="s">
        <v>90</v>
      </c>
      <c r="D63" s="71" t="str">
        <f>IFERROR(LARGE('M 35-49'!$X$300:$X$350,D$29),"")</f>
        <v/>
      </c>
      <c r="E63" s="72" t="str">
        <f>IFERROR(LARGE('M 35-49'!$X$300:$X$350,E$29),"")</f>
        <v/>
      </c>
      <c r="F63" s="72" t="str">
        <f>IFERROR(LARGE('M 35-49'!$X$300:$X$350,F$29),"")</f>
        <v/>
      </c>
      <c r="G63" s="72" t="str">
        <f>IFERROR(LARGE('M 35-49'!$X$300:$X$350,G$29),"")</f>
        <v/>
      </c>
      <c r="H63" s="72" t="str">
        <f>IFERROR(LARGE('M 35-49'!$X$300:$X$350,H$29),"")</f>
        <v/>
      </c>
      <c r="I63" s="72" t="str">
        <f>IFERROR(LARGE('M 35-49'!$X$300:$X$350,I$29),"")</f>
        <v/>
      </c>
      <c r="J63" s="72" t="str">
        <f>IFERROR(LARGE('M 35-49'!$X$300:$X$350,J$29),"")</f>
        <v/>
      </c>
      <c r="K63" s="72" t="str">
        <f>IFERROR(LARGE('M 35-49'!$X$300:$X$350,K$29),"")</f>
        <v/>
      </c>
      <c r="L63" s="72" t="str">
        <f>IFERROR(LARGE('M 35-49'!$X$300:$X$350,L$29),"")</f>
        <v/>
      </c>
      <c r="M63" s="72" t="str">
        <f>IFERROR(LARGE('M 35-49'!$X$300:$X$350,M$29),"")</f>
        <v/>
      </c>
      <c r="N63" s="72" t="str">
        <f>IFERROR(LARGE('M 35-49'!$X$300:$X$350,N$29),"")</f>
        <v/>
      </c>
      <c r="O63" s="72" t="str">
        <f>IFERROR(LARGE('M 35-49'!$X$300:$X$350,O$29),"")</f>
        <v/>
      </c>
      <c r="P63" s="72" t="str">
        <f>IFERROR(LARGE('M 35-49'!$X$300:$X$350,P$29),"")</f>
        <v/>
      </c>
      <c r="Q63" s="72" t="str">
        <f>IFERROR(LARGE('M 35-49'!$X$300:$X$350,Q$29),"")</f>
        <v/>
      </c>
      <c r="R63" s="72" t="str">
        <f>IFERROR(LARGE('M 35-49'!$X$300:$X$350,R$29),"")</f>
        <v/>
      </c>
      <c r="S63" s="72" t="str">
        <f>IFERROR(LARGE('M 35-49'!$X$300:$X$350,S$29),"")</f>
        <v/>
      </c>
      <c r="T63" s="72" t="str">
        <f>IFERROR(LARGE('M 35-49'!$X$300:$X$350,T$29),"")</f>
        <v/>
      </c>
      <c r="U63" s="72" t="str">
        <f>IFERROR(LARGE('M 35-49'!$X$300:$X$350,U$29),"")</f>
        <v/>
      </c>
      <c r="V63" s="72" t="str">
        <f>IFERROR(LARGE('M 35-49'!$X$300:$X$350,V$29),"")</f>
        <v/>
      </c>
      <c r="W63" s="72" t="str">
        <f>IFERROR(LARGE('M 35-49'!$X$300:$X$350,W$29),"")</f>
        <v/>
      </c>
      <c r="X63" s="72" t="str">
        <f>IFERROR(LARGE('M 35-49'!$X$300:$X$350,X$29),"")</f>
        <v/>
      </c>
      <c r="Y63" s="72" t="str">
        <f>IFERROR(LARGE('M 35-49'!$X$300:$X$350,Y$29),"")</f>
        <v/>
      </c>
      <c r="Z63" s="72" t="str">
        <f>IFERROR(LARGE('M 35-49'!$X$300:$X$350,Z$29),"")</f>
        <v/>
      </c>
      <c r="AA63" s="72" t="str">
        <f>IFERROR(LARGE('M 35-49'!$X$300:$X$350,AA$29),"")</f>
        <v/>
      </c>
      <c r="AB63" s="72" t="str">
        <f>IFERROR(LARGE('M 35-49'!$X$300:$X$350,AB$29),"")</f>
        <v/>
      </c>
      <c r="AC63" s="72" t="str">
        <f>IFERROR(LARGE('M 35-49'!$X$300:$X$350,AC$29),"")</f>
        <v/>
      </c>
      <c r="AD63" s="72" t="str">
        <f>IFERROR(LARGE('M 35-49'!$X$300:$X$350,AD$29),"")</f>
        <v/>
      </c>
      <c r="AE63" s="72" t="str">
        <f>IFERROR(LARGE('M 35-49'!$X$300:$X$350,AE$29),"")</f>
        <v/>
      </c>
      <c r="AF63" s="72" t="str">
        <f>IFERROR(LARGE('M 35-49'!$X$300:$X$350,AF$29),"")</f>
        <v/>
      </c>
      <c r="AG63" s="72" t="str">
        <f>IFERROR(LARGE('M 35-49'!$X$300:$X$350,AG$29),"")</f>
        <v/>
      </c>
      <c r="AH63" s="72" t="str">
        <f>IFERROR(LARGE('M 35-49'!$X$300:$X$350,AH$29),"")</f>
        <v/>
      </c>
      <c r="AI63" s="72" t="str">
        <f>IFERROR(LARGE('M 35-49'!$X$300:$X$350,AI$29),"")</f>
        <v/>
      </c>
      <c r="AJ63" s="72" t="str">
        <f>IFERROR(LARGE('M 35-49'!$X$300:$X$350,AJ$29),"")</f>
        <v/>
      </c>
      <c r="AK63" s="72" t="str">
        <f>IFERROR(LARGE('M 35-49'!$X$300:$X$350,AK$29),"")</f>
        <v/>
      </c>
      <c r="AL63" s="72" t="str">
        <f>IFERROR(LARGE('M 35-49'!$X$300:$X$350,AL$29),"")</f>
        <v/>
      </c>
      <c r="AM63" s="72" t="str">
        <f>IFERROR(LARGE('M 35-49'!$X$300:$X$350,AM$29),"")</f>
        <v/>
      </c>
      <c r="AN63" s="72" t="str">
        <f>IFERROR(LARGE('M 35-49'!$X$300:$X$350,AN$29),"")</f>
        <v/>
      </c>
      <c r="AO63" s="72" t="str">
        <f>IFERROR(LARGE('M 35-49'!$X$300:$X$350,AO$29),"")</f>
        <v/>
      </c>
      <c r="AP63" s="72" t="str">
        <f>IFERROR(LARGE('M 35-49'!$X$300:$X$350,AP$29),"")</f>
        <v/>
      </c>
      <c r="AQ63" s="73" t="str">
        <f>IFERROR(LARGE('M 35-49'!$X$300:$X$350,AQ$29),"")</f>
        <v/>
      </c>
    </row>
    <row r="64" spans="1:43" hidden="1" x14ac:dyDescent="0.2">
      <c r="B64" s="69" t="s">
        <v>91</v>
      </c>
      <c r="D64" s="74" t="str">
        <f>IFERROR(LARGE('M 50-59'!$X$300:$X$364,D$29),"")</f>
        <v/>
      </c>
      <c r="E64" s="75" t="str">
        <f>IFERROR(LARGE('M 50-59'!$X$300:$X$364,E$29),"")</f>
        <v/>
      </c>
      <c r="F64" s="75" t="str">
        <f>IFERROR(LARGE('M 50-59'!$X$300:$X$364,F$29),"")</f>
        <v/>
      </c>
      <c r="G64" s="75" t="str">
        <f>IFERROR(LARGE('M 50-59'!$X$300:$X$364,G$29),"")</f>
        <v/>
      </c>
      <c r="H64" s="75" t="str">
        <f>IFERROR(LARGE('M 50-59'!$X$300:$X$364,H$29),"")</f>
        <v/>
      </c>
      <c r="I64" s="75" t="str">
        <f>IFERROR(LARGE('M 50-59'!$X$300:$X$364,I$29),"")</f>
        <v/>
      </c>
      <c r="J64" s="75" t="str">
        <f>IFERROR(LARGE('M 50-59'!$X$300:$X$364,J$29),"")</f>
        <v/>
      </c>
      <c r="K64" s="75" t="str">
        <f>IFERROR(LARGE('M 50-59'!$X$300:$X$364,K$29),"")</f>
        <v/>
      </c>
      <c r="L64" s="75" t="str">
        <f>IFERROR(LARGE('M 50-59'!$X$300:$X$364,L$29),"")</f>
        <v/>
      </c>
      <c r="M64" s="75" t="str">
        <f>IFERROR(LARGE('M 50-59'!$X$300:$X$364,M$29),"")</f>
        <v/>
      </c>
      <c r="N64" s="75" t="str">
        <f>IFERROR(LARGE('M 50-59'!$X$300:$X$364,N$29),"")</f>
        <v/>
      </c>
      <c r="O64" s="75" t="str">
        <f>IFERROR(LARGE('M 50-59'!$X$300:$X$364,O$29),"")</f>
        <v/>
      </c>
      <c r="P64" s="75" t="str">
        <f>IFERROR(LARGE('M 50-59'!$X$300:$X$364,P$29),"")</f>
        <v/>
      </c>
      <c r="Q64" s="75" t="str">
        <f>IFERROR(LARGE('M 50-59'!$X$300:$X$364,Q$29),"")</f>
        <v/>
      </c>
      <c r="R64" s="75" t="str">
        <f>IFERROR(LARGE('M 50-59'!$X$300:$X$364,R$29),"")</f>
        <v/>
      </c>
      <c r="S64" s="75" t="str">
        <f>IFERROR(LARGE('M 50-59'!$X$300:$X$364,S$29),"")</f>
        <v/>
      </c>
      <c r="T64" s="75" t="str">
        <f>IFERROR(LARGE('M 50-59'!$X$300:$X$364,T$29),"")</f>
        <v/>
      </c>
      <c r="U64" s="75" t="str">
        <f>IFERROR(LARGE('M 50-59'!$X$300:$X$364,U$29),"")</f>
        <v/>
      </c>
      <c r="V64" s="75" t="str">
        <f>IFERROR(LARGE('M 50-59'!$X$300:$X$364,V$29),"")</f>
        <v/>
      </c>
      <c r="W64" s="75" t="str">
        <f>IFERROR(LARGE('M 50-59'!$X$300:$X$364,W$29),"")</f>
        <v/>
      </c>
      <c r="X64" s="75" t="str">
        <f>IFERROR(LARGE('M 50-59'!$X$300:$X$364,X$29),"")</f>
        <v/>
      </c>
      <c r="Y64" s="75" t="str">
        <f>IFERROR(LARGE('M 50-59'!$X$300:$X$364,Y$29),"")</f>
        <v/>
      </c>
      <c r="Z64" s="75" t="str">
        <f>IFERROR(LARGE('M 50-59'!$X$300:$X$364,Z$29),"")</f>
        <v/>
      </c>
      <c r="AA64" s="75" t="str">
        <f>IFERROR(LARGE('M 50-59'!$X$300:$X$364,AA$29),"")</f>
        <v/>
      </c>
      <c r="AB64" s="75" t="str">
        <f>IFERROR(LARGE('M 50-59'!$X$300:$X$364,AB$29),"")</f>
        <v/>
      </c>
      <c r="AC64" s="75" t="str">
        <f>IFERROR(LARGE('M 50-59'!$X$300:$X$364,AC$29),"")</f>
        <v/>
      </c>
      <c r="AD64" s="75" t="str">
        <f>IFERROR(LARGE('M 50-59'!$X$300:$X$364,AD$29),"")</f>
        <v/>
      </c>
      <c r="AE64" s="75" t="str">
        <f>IFERROR(LARGE('M 50-59'!$X$300:$X$364,AE$29),"")</f>
        <v/>
      </c>
      <c r="AF64" s="75" t="str">
        <f>IFERROR(LARGE('M 50-59'!$X$300:$X$364,AF$29),"")</f>
        <v/>
      </c>
      <c r="AG64" s="75" t="str">
        <f>IFERROR(LARGE('M 50-59'!$X$300:$X$364,AG$29),"")</f>
        <v/>
      </c>
      <c r="AH64" s="75" t="str">
        <f>IFERROR(LARGE('M 50-59'!$X$300:$X$364,AH$29),"")</f>
        <v/>
      </c>
      <c r="AI64" s="75" t="str">
        <f>IFERROR(LARGE('M 50-59'!$X$300:$X$364,AI$29),"")</f>
        <v/>
      </c>
      <c r="AJ64" s="75" t="str">
        <f>IFERROR(LARGE('M 50-59'!$X$300:$X$364,AJ$29),"")</f>
        <v/>
      </c>
      <c r="AK64" s="75" t="str">
        <f>IFERROR(LARGE('M 50-59'!$X$300:$X$364,AK$29),"")</f>
        <v/>
      </c>
      <c r="AL64" s="75" t="str">
        <f>IFERROR(LARGE('M 50-59'!$X$300:$X$364,AL$29),"")</f>
        <v/>
      </c>
      <c r="AM64" s="75" t="str">
        <f>IFERROR(LARGE('M 50-59'!$X$300:$X$364,AM$29),"")</f>
        <v/>
      </c>
      <c r="AN64" s="75" t="str">
        <f>IFERROR(LARGE('M 50-59'!$X$300:$X$364,AN$29),"")</f>
        <v/>
      </c>
      <c r="AO64" s="75" t="str">
        <f>IFERROR(LARGE('M 50-59'!$X$300:$X$364,AO$29),"")</f>
        <v/>
      </c>
      <c r="AP64" s="75" t="str">
        <f>IFERROR(LARGE('M 50-59'!$X$300:$X$364,AP$29),"")</f>
        <v/>
      </c>
      <c r="AQ64" s="76" t="str">
        <f>IFERROR(LARGE('M 50-59'!$X$300:$X$364,AQ$29),"")</f>
        <v/>
      </c>
    </row>
    <row r="65" spans="1:43" hidden="1" x14ac:dyDescent="0.2">
      <c r="B65" s="69" t="s">
        <v>92</v>
      </c>
      <c r="D65" s="74" t="str">
        <f>IFERROR(LARGE('M 60-69'!$X$300:$X$366,D$29),"")</f>
        <v/>
      </c>
      <c r="E65" s="75" t="str">
        <f>IFERROR(LARGE('M 60-69'!$X$300:$X$366,E$29),"")</f>
        <v/>
      </c>
      <c r="F65" s="75" t="str">
        <f>IFERROR(LARGE('M 60-69'!$X$300:$X$366,F$29),"")</f>
        <v/>
      </c>
      <c r="G65" s="75" t="str">
        <f>IFERROR(LARGE('M 60-69'!$X$300:$X$366,G$29),"")</f>
        <v/>
      </c>
      <c r="H65" s="75" t="str">
        <f>IFERROR(LARGE('M 60-69'!$X$300:$X$366,H$29),"")</f>
        <v/>
      </c>
      <c r="I65" s="75" t="str">
        <f>IFERROR(LARGE('M 60-69'!$X$300:$X$366,I$29),"")</f>
        <v/>
      </c>
      <c r="J65" s="75" t="str">
        <f>IFERROR(LARGE('M 60-69'!$X$300:$X$366,J$29),"")</f>
        <v/>
      </c>
      <c r="K65" s="75" t="str">
        <f>IFERROR(LARGE('M 60-69'!$X$300:$X$366,K$29),"")</f>
        <v/>
      </c>
      <c r="L65" s="75" t="str">
        <f>IFERROR(LARGE('M 60-69'!$X$300:$X$366,L$29),"")</f>
        <v/>
      </c>
      <c r="M65" s="75" t="str">
        <f>IFERROR(LARGE('M 60-69'!$X$300:$X$366,M$29),"")</f>
        <v/>
      </c>
      <c r="N65" s="75" t="str">
        <f>IFERROR(LARGE('M 60-69'!$X$300:$X$366,N$29),"")</f>
        <v/>
      </c>
      <c r="O65" s="75" t="str">
        <f>IFERROR(LARGE('M 60-69'!$X$300:$X$366,O$29),"")</f>
        <v/>
      </c>
      <c r="P65" s="75" t="str">
        <f>IFERROR(LARGE('M 60-69'!$X$300:$X$366,P$29),"")</f>
        <v/>
      </c>
      <c r="Q65" s="75" t="str">
        <f>IFERROR(LARGE('M 60-69'!$X$300:$X$366,Q$29),"")</f>
        <v/>
      </c>
      <c r="R65" s="75" t="str">
        <f>IFERROR(LARGE('M 60-69'!$X$300:$X$366,R$29),"")</f>
        <v/>
      </c>
      <c r="S65" s="75" t="str">
        <f>IFERROR(LARGE('M 60-69'!$X$300:$X$366,S$29),"")</f>
        <v/>
      </c>
      <c r="T65" s="75" t="str">
        <f>IFERROR(LARGE('M 60-69'!$X$300:$X$366,T$29),"")</f>
        <v/>
      </c>
      <c r="U65" s="75" t="str">
        <f>IFERROR(LARGE('M 60-69'!$X$300:$X$366,U$29),"")</f>
        <v/>
      </c>
      <c r="V65" s="75" t="str">
        <f>IFERROR(LARGE('M 60-69'!$X$300:$X$366,V$29),"")</f>
        <v/>
      </c>
      <c r="W65" s="75" t="str">
        <f>IFERROR(LARGE('M 60-69'!$X$300:$X$366,W$29),"")</f>
        <v/>
      </c>
      <c r="X65" s="75" t="str">
        <f>IFERROR(LARGE('M 60-69'!$X$300:$X$366,X$29),"")</f>
        <v/>
      </c>
      <c r="Y65" s="75" t="str">
        <f>IFERROR(LARGE('M 60-69'!$X$300:$X$366,Y$29),"")</f>
        <v/>
      </c>
      <c r="Z65" s="75" t="str">
        <f>IFERROR(LARGE('M 60-69'!$X$300:$X$366,Z$29),"")</f>
        <v/>
      </c>
      <c r="AA65" s="75" t="str">
        <f>IFERROR(LARGE('M 60-69'!$X$300:$X$366,AA$29),"")</f>
        <v/>
      </c>
      <c r="AB65" s="75" t="str">
        <f>IFERROR(LARGE('M 60-69'!$X$300:$X$366,AB$29),"")</f>
        <v/>
      </c>
      <c r="AC65" s="75" t="str">
        <f>IFERROR(LARGE('M 60-69'!$X$300:$X$366,AC$29),"")</f>
        <v/>
      </c>
      <c r="AD65" s="75" t="str">
        <f>IFERROR(LARGE('M 60-69'!$X$300:$X$366,AD$29),"")</f>
        <v/>
      </c>
      <c r="AE65" s="75" t="str">
        <f>IFERROR(LARGE('M 60-69'!$X$300:$X$366,AE$29),"")</f>
        <v/>
      </c>
      <c r="AF65" s="75" t="str">
        <f>IFERROR(LARGE('M 60-69'!$X$300:$X$366,AF$29),"")</f>
        <v/>
      </c>
      <c r="AG65" s="75" t="str">
        <f>IFERROR(LARGE('M 60-69'!$X$300:$X$366,AG$29),"")</f>
        <v/>
      </c>
      <c r="AH65" s="75" t="str">
        <f>IFERROR(LARGE('M 60-69'!$X$300:$X$366,AH$29),"")</f>
        <v/>
      </c>
      <c r="AI65" s="75" t="str">
        <f>IFERROR(LARGE('M 60-69'!$X$300:$X$366,AI$29),"")</f>
        <v/>
      </c>
      <c r="AJ65" s="75" t="str">
        <f>IFERROR(LARGE('M 60-69'!$X$300:$X$366,AJ$29),"")</f>
        <v/>
      </c>
      <c r="AK65" s="75" t="str">
        <f>IFERROR(LARGE('M 60-69'!$X$300:$X$366,AK$29),"")</f>
        <v/>
      </c>
      <c r="AL65" s="75" t="str">
        <f>IFERROR(LARGE('M 60-69'!$X$300:$X$366,AL$29),"")</f>
        <v/>
      </c>
      <c r="AM65" s="75" t="str">
        <f>IFERROR(LARGE('M 60-69'!$X$300:$X$366,AM$29),"")</f>
        <v/>
      </c>
      <c r="AN65" s="75" t="str">
        <f>IFERROR(LARGE('M 60-69'!$X$300:$X$366,AN$29),"")</f>
        <v/>
      </c>
      <c r="AO65" s="75" t="str">
        <f>IFERROR(LARGE('M 60-69'!$X$300:$X$366,AO$29),"")</f>
        <v/>
      </c>
      <c r="AP65" s="75" t="str">
        <f>IFERROR(LARGE('M 60-69'!$X$300:$X$366,AP$29),"")</f>
        <v/>
      </c>
      <c r="AQ65" s="76" t="str">
        <f>IFERROR(LARGE('M 60-69'!$X$300:$X$366,AQ$29),"")</f>
        <v/>
      </c>
    </row>
    <row r="66" spans="1:43" hidden="1" x14ac:dyDescent="0.2">
      <c r="B66" s="69" t="s">
        <v>114</v>
      </c>
      <c r="D66" s="74" t="str">
        <f>IFERROR(LARGE('M 70+'!$X$300:$X$353,D$29),"")</f>
        <v/>
      </c>
      <c r="E66" s="75" t="str">
        <f>IFERROR(LARGE('M 70+'!$X$300:$X$353,E$29),"")</f>
        <v/>
      </c>
      <c r="F66" s="75" t="str">
        <f>IFERROR(LARGE('M 70+'!$X$300:$X$353,F$29),"")</f>
        <v/>
      </c>
      <c r="G66" s="75" t="str">
        <f>IFERROR(LARGE('M 70+'!$X$300:$X$353,G$29),"")</f>
        <v/>
      </c>
      <c r="H66" s="75" t="str">
        <f>IFERROR(LARGE('M 70+'!$X$300:$X$353,H$29),"")</f>
        <v/>
      </c>
      <c r="I66" s="75" t="str">
        <f>IFERROR(LARGE('M 70+'!$X$300:$X$353,I$29),"")</f>
        <v/>
      </c>
      <c r="J66" s="75" t="str">
        <f>IFERROR(LARGE('M 70+'!$X$300:$X$353,J$29),"")</f>
        <v/>
      </c>
      <c r="K66" s="75" t="str">
        <f>IFERROR(LARGE('M 70+'!$X$300:$X$353,K$29),"")</f>
        <v/>
      </c>
      <c r="L66" s="75" t="str">
        <f>IFERROR(LARGE('M 70+'!$X$300:$X$353,L$29),"")</f>
        <v/>
      </c>
      <c r="M66" s="75" t="str">
        <f>IFERROR(LARGE('M 70+'!$X$300:$X$353,M$29),"")</f>
        <v/>
      </c>
      <c r="N66" s="75" t="str">
        <f>IFERROR(LARGE('M 70+'!$X$300:$X$353,N$29),"")</f>
        <v/>
      </c>
      <c r="O66" s="75" t="str">
        <f>IFERROR(LARGE('M 70+'!$X$300:$X$353,O$29),"")</f>
        <v/>
      </c>
      <c r="P66" s="75" t="str">
        <f>IFERROR(LARGE('M 70+'!$X$300:$X$353,P$29),"")</f>
        <v/>
      </c>
      <c r="Q66" s="75" t="str">
        <f>IFERROR(LARGE('M 70+'!$X$300:$X$353,Q$29),"")</f>
        <v/>
      </c>
      <c r="R66" s="75" t="str">
        <f>IFERROR(LARGE('M 70+'!$X$300:$X$353,R$29),"")</f>
        <v/>
      </c>
      <c r="S66" s="75" t="str">
        <f>IFERROR(LARGE('M 70+'!$X$300:$X$353,S$29),"")</f>
        <v/>
      </c>
      <c r="T66" s="75" t="str">
        <f>IFERROR(LARGE('M 70+'!$X$300:$X$353,T$29),"")</f>
        <v/>
      </c>
      <c r="U66" s="75" t="str">
        <f>IFERROR(LARGE('M 70+'!$X$300:$X$353,U$29),"")</f>
        <v/>
      </c>
      <c r="V66" s="75" t="str">
        <f>IFERROR(LARGE('M 70+'!$X$300:$X$353,V$29),"")</f>
        <v/>
      </c>
      <c r="W66" s="75" t="str">
        <f>IFERROR(LARGE('M 70+'!$X$300:$X$353,W$29),"")</f>
        <v/>
      </c>
      <c r="X66" s="75" t="str">
        <f>IFERROR(LARGE('M 70+'!$X$300:$X$353,X$29),"")</f>
        <v/>
      </c>
      <c r="Y66" s="75" t="str">
        <f>IFERROR(LARGE('M 70+'!$X$300:$X$353,Y$29),"")</f>
        <v/>
      </c>
      <c r="Z66" s="75" t="str">
        <f>IFERROR(LARGE('M 70+'!$X$300:$X$353,Z$29),"")</f>
        <v/>
      </c>
      <c r="AA66" s="75" t="str">
        <f>IFERROR(LARGE('M 70+'!$X$300:$X$353,AA$29),"")</f>
        <v/>
      </c>
      <c r="AB66" s="75" t="str">
        <f>IFERROR(LARGE('M 70+'!$X$300:$X$353,AB$29),"")</f>
        <v/>
      </c>
      <c r="AC66" s="75" t="str">
        <f>IFERROR(LARGE('M 70+'!$X$300:$X$353,AC$29),"")</f>
        <v/>
      </c>
      <c r="AD66" s="75" t="str">
        <f>IFERROR(LARGE('M 70+'!$X$300:$X$353,AD$29),"")</f>
        <v/>
      </c>
      <c r="AE66" s="75" t="str">
        <f>IFERROR(LARGE('M 70+'!$X$300:$X$353,AE$29),"")</f>
        <v/>
      </c>
      <c r="AF66" s="75" t="str">
        <f>IFERROR(LARGE('M 70+'!$X$300:$X$353,AF$29),"")</f>
        <v/>
      </c>
      <c r="AG66" s="75" t="str">
        <f>IFERROR(LARGE('M 70+'!$X$300:$X$353,AG$29),"")</f>
        <v/>
      </c>
      <c r="AH66" s="75" t="str">
        <f>IFERROR(LARGE('M 70+'!$X$300:$X$353,AH$29),"")</f>
        <v/>
      </c>
      <c r="AI66" s="75" t="str">
        <f>IFERROR(LARGE('M 70+'!$X$300:$X$353,AI$29),"")</f>
        <v/>
      </c>
      <c r="AJ66" s="75" t="str">
        <f>IFERROR(LARGE('M 70+'!$X$300:$X$353,AJ$29),"")</f>
        <v/>
      </c>
      <c r="AK66" s="75" t="str">
        <f>IFERROR(LARGE('M 70+'!$X$300:$X$353,AK$29),"")</f>
        <v/>
      </c>
      <c r="AL66" s="75" t="str">
        <f>IFERROR(LARGE('M 70+'!$X$300:$X$353,AL$29),"")</f>
        <v/>
      </c>
      <c r="AM66" s="75" t="str">
        <f>IFERROR(LARGE('M 70+'!$X$300:$X$353,AM$29),"")</f>
        <v/>
      </c>
      <c r="AN66" s="75" t="str">
        <f>IFERROR(LARGE('M 70+'!$X$300:$X$353,AN$29),"")</f>
        <v/>
      </c>
      <c r="AO66" s="75" t="str">
        <f>IFERROR(LARGE('M 70+'!$X$300:$X$353,AO$29),"")</f>
        <v/>
      </c>
      <c r="AP66" s="75" t="str">
        <f>IFERROR(LARGE('M 70+'!$X$300:$X$353,AP$29),"")</f>
        <v/>
      </c>
      <c r="AQ66" s="76" t="str">
        <f>IFERROR(LARGE('M 70+'!$X$300:$X$353,AQ$29),"")</f>
        <v/>
      </c>
    </row>
    <row r="67" spans="1:43" hidden="1" x14ac:dyDescent="0.2">
      <c r="B67" s="70" t="s">
        <v>116</v>
      </c>
      <c r="D67" s="74" t="str">
        <f>IFERROR(LARGE('N 35-44'!$X$300:$X$362,D$29),"")</f>
        <v/>
      </c>
      <c r="E67" s="75" t="str">
        <f>IFERROR(LARGE('N 35-44'!$X$300:$X$362,E$29),"")</f>
        <v/>
      </c>
      <c r="F67" s="75" t="str">
        <f>IFERROR(LARGE('N 35-44'!$X$300:$X$362,F$29),"")</f>
        <v/>
      </c>
      <c r="G67" s="75" t="str">
        <f>IFERROR(LARGE('N 35-44'!$X$300:$X$362,G$29),"")</f>
        <v/>
      </c>
      <c r="H67" s="75" t="str">
        <f>IFERROR(LARGE('N 35-44'!$X$300:$X$362,H$29),"")</f>
        <v/>
      </c>
      <c r="I67" s="75" t="str">
        <f>IFERROR(LARGE('N 35-44'!$X$300:$X$362,I$29),"")</f>
        <v/>
      </c>
      <c r="J67" s="75" t="str">
        <f>IFERROR(LARGE('N 35-44'!$X$300:$X$362,J$29),"")</f>
        <v/>
      </c>
      <c r="K67" s="75" t="str">
        <f>IFERROR(LARGE('N 35-44'!$X$300:$X$362,K$29),"")</f>
        <v/>
      </c>
      <c r="L67" s="75" t="str">
        <f>IFERROR(LARGE('N 35-44'!$X$300:$X$362,L$29),"")</f>
        <v/>
      </c>
      <c r="M67" s="75" t="str">
        <f>IFERROR(LARGE('N 35-44'!$X$300:$X$362,M$29),"")</f>
        <v/>
      </c>
      <c r="N67" s="75" t="str">
        <f>IFERROR(LARGE('N 35-44'!$X$300:$X$362,N$29),"")</f>
        <v/>
      </c>
      <c r="O67" s="75" t="str">
        <f>IFERROR(LARGE('N 35-44'!$X$300:$X$362,O$29),"")</f>
        <v/>
      </c>
      <c r="P67" s="75" t="str">
        <f>IFERROR(LARGE('N 35-44'!$X$300:$X$362,P$29),"")</f>
        <v/>
      </c>
      <c r="Q67" s="75" t="str">
        <f>IFERROR(LARGE('N 35-44'!$X$300:$X$362,Q$29),"")</f>
        <v/>
      </c>
      <c r="R67" s="75" t="str">
        <f>IFERROR(LARGE('N 35-44'!$X$300:$X$362,R$29),"")</f>
        <v/>
      </c>
      <c r="S67" s="75" t="str">
        <f>IFERROR(LARGE('N 35-44'!$X$300:$X$362,S$29),"")</f>
        <v/>
      </c>
      <c r="T67" s="75" t="str">
        <f>IFERROR(LARGE('N 35-44'!$X$300:$X$362,T$29),"")</f>
        <v/>
      </c>
      <c r="U67" s="75" t="str">
        <f>IFERROR(LARGE('N 35-44'!$X$300:$X$362,U$29),"")</f>
        <v/>
      </c>
      <c r="V67" s="75" t="str">
        <f>IFERROR(LARGE('N 35-44'!$X$300:$X$362,V$29),"")</f>
        <v/>
      </c>
      <c r="W67" s="75" t="str">
        <f>IFERROR(LARGE('N 35-44'!$X$300:$X$362,W$29),"")</f>
        <v/>
      </c>
      <c r="X67" s="75" t="str">
        <f>IFERROR(LARGE('N 35-44'!$X$300:$X$362,X$29),"")</f>
        <v/>
      </c>
      <c r="Y67" s="75" t="str">
        <f>IFERROR(LARGE('N 35-44'!$X$300:$X$362,Y$29),"")</f>
        <v/>
      </c>
      <c r="Z67" s="75" t="str">
        <f>IFERROR(LARGE('N 35-44'!$X$300:$X$362,Z$29),"")</f>
        <v/>
      </c>
      <c r="AA67" s="75" t="str">
        <f>IFERROR(LARGE('N 35-44'!$X$300:$X$362,AA$29),"")</f>
        <v/>
      </c>
      <c r="AB67" s="75" t="str">
        <f>IFERROR(LARGE('N 35-44'!$X$300:$X$362,AB$29),"")</f>
        <v/>
      </c>
      <c r="AC67" s="75" t="str">
        <f>IFERROR(LARGE('N 35-44'!$X$300:$X$362,AC$29),"")</f>
        <v/>
      </c>
      <c r="AD67" s="75" t="str">
        <f>IFERROR(LARGE('N 35-44'!$X$300:$X$362,AD$29),"")</f>
        <v/>
      </c>
      <c r="AE67" s="75" t="str">
        <f>IFERROR(LARGE('N 35-44'!$X$300:$X$362,AE$29),"")</f>
        <v/>
      </c>
      <c r="AF67" s="75" t="str">
        <f>IFERROR(LARGE('N 35-44'!$X$300:$X$362,AF$29),"")</f>
        <v/>
      </c>
      <c r="AG67" s="75" t="str">
        <f>IFERROR(LARGE('N 35-44'!$X$300:$X$362,AG$29),"")</f>
        <v/>
      </c>
      <c r="AH67" s="75" t="str">
        <f>IFERROR(LARGE('N 35-44'!$X$300:$X$362,AH$29),"")</f>
        <v/>
      </c>
      <c r="AI67" s="75" t="str">
        <f>IFERROR(LARGE('N 35-44'!$X$300:$X$362,AI$29),"")</f>
        <v/>
      </c>
      <c r="AJ67" s="75" t="str">
        <f>IFERROR(LARGE('N 35-44'!$X$300:$X$362,AJ$29),"")</f>
        <v/>
      </c>
      <c r="AK67" s="75" t="str">
        <f>IFERROR(LARGE('N 35-44'!$X$300:$X$362,AK$29),"")</f>
        <v/>
      </c>
      <c r="AL67" s="75" t="str">
        <f>IFERROR(LARGE('N 35-44'!$X$300:$X$362,AL$29),"")</f>
        <v/>
      </c>
      <c r="AM67" s="75" t="str">
        <f>IFERROR(LARGE('N 35-44'!$X$300:$X$362,AM$29),"")</f>
        <v/>
      </c>
      <c r="AN67" s="75" t="str">
        <f>IFERROR(LARGE('N 35-44'!$X$300:$X$362,AN$29),"")</f>
        <v/>
      </c>
      <c r="AO67" s="75" t="str">
        <f>IFERROR(LARGE('N 35-44'!$X$300:$X$362,AO$29),"")</f>
        <v/>
      </c>
      <c r="AP67" s="75" t="str">
        <f>IFERROR(LARGE('N 35-44'!$X$300:$X$362,AP$29),"")</f>
        <v/>
      </c>
      <c r="AQ67" s="76" t="str">
        <f>IFERROR(LARGE('N 35-44'!$X$300:$X$362,AQ$29),"")</f>
        <v/>
      </c>
    </row>
    <row r="68" spans="1:43" hidden="1" x14ac:dyDescent="0.2">
      <c r="B68" s="70" t="s">
        <v>117</v>
      </c>
      <c r="D68" s="74" t="str">
        <f>IFERROR(LARGE('N 45-59'!$X$300:$X$363,D$29),"")</f>
        <v/>
      </c>
      <c r="E68" s="75" t="str">
        <f>IFERROR(LARGE('N 45-59'!$X$300:$X$363,E$29),"")</f>
        <v/>
      </c>
      <c r="F68" s="75" t="str">
        <f>IFERROR(LARGE('N 45-59'!$X$300:$X$363,F$29),"")</f>
        <v/>
      </c>
      <c r="G68" s="75" t="str">
        <f>IFERROR(LARGE('N 45-59'!$X$300:$X$363,G$29),"")</f>
        <v/>
      </c>
      <c r="H68" s="75" t="str">
        <f>IFERROR(LARGE('N 45-59'!$X$300:$X$363,H$29),"")</f>
        <v/>
      </c>
      <c r="I68" s="75" t="str">
        <f>IFERROR(LARGE('N 45-59'!$X$300:$X$363,I$29),"")</f>
        <v/>
      </c>
      <c r="J68" s="75" t="str">
        <f>IFERROR(LARGE('N 45-59'!$X$300:$X$363,J$29),"")</f>
        <v/>
      </c>
      <c r="K68" s="75" t="str">
        <f>IFERROR(LARGE('N 45-59'!$X$300:$X$363,K$29),"")</f>
        <v/>
      </c>
      <c r="L68" s="75" t="str">
        <f>IFERROR(LARGE('N 45-59'!$X$300:$X$363,L$29),"")</f>
        <v/>
      </c>
      <c r="M68" s="75" t="str">
        <f>IFERROR(LARGE('N 45-59'!$X$300:$X$363,M$29),"")</f>
        <v/>
      </c>
      <c r="N68" s="75" t="str">
        <f>IFERROR(LARGE('N 45-59'!$X$300:$X$363,N$29),"")</f>
        <v/>
      </c>
      <c r="O68" s="75" t="str">
        <f>IFERROR(LARGE('N 45-59'!$X$300:$X$363,O$29),"")</f>
        <v/>
      </c>
      <c r="P68" s="75" t="str">
        <f>IFERROR(LARGE('N 45-59'!$X$300:$X$363,P$29),"")</f>
        <v/>
      </c>
      <c r="Q68" s="75" t="str">
        <f>IFERROR(LARGE('N 45-59'!$X$300:$X$363,Q$29),"")</f>
        <v/>
      </c>
      <c r="R68" s="75" t="str">
        <f>IFERROR(LARGE('N 45-59'!$X$300:$X$363,R$29),"")</f>
        <v/>
      </c>
      <c r="S68" s="75" t="str">
        <f>IFERROR(LARGE('N 45-59'!$X$300:$X$363,S$29),"")</f>
        <v/>
      </c>
      <c r="T68" s="75" t="str">
        <f>IFERROR(LARGE('N 45-59'!$X$300:$X$363,T$29),"")</f>
        <v/>
      </c>
      <c r="U68" s="75" t="str">
        <f>IFERROR(LARGE('N 45-59'!$X$300:$X$363,U$29),"")</f>
        <v/>
      </c>
      <c r="V68" s="75" t="str">
        <f>IFERROR(LARGE('N 45-59'!$X$300:$X$363,V$29),"")</f>
        <v/>
      </c>
      <c r="W68" s="75" t="str">
        <f>IFERROR(LARGE('N 45-59'!$X$300:$X$363,W$29),"")</f>
        <v/>
      </c>
      <c r="X68" s="75" t="str">
        <f>IFERROR(LARGE('N 45-59'!$X$300:$X$363,X$29),"")</f>
        <v/>
      </c>
      <c r="Y68" s="75" t="str">
        <f>IFERROR(LARGE('N 45-59'!$X$300:$X$363,Y$29),"")</f>
        <v/>
      </c>
      <c r="Z68" s="75" t="str">
        <f>IFERROR(LARGE('N 45-59'!$X$300:$X$363,Z$29),"")</f>
        <v/>
      </c>
      <c r="AA68" s="75" t="str">
        <f>IFERROR(LARGE('N 45-59'!$X$300:$X$363,AA$29),"")</f>
        <v/>
      </c>
      <c r="AB68" s="75" t="str">
        <f>IFERROR(LARGE('N 45-59'!$X$300:$X$363,AB$29),"")</f>
        <v/>
      </c>
      <c r="AC68" s="75" t="str">
        <f>IFERROR(LARGE('N 45-59'!$X$300:$X$363,AC$29),"")</f>
        <v/>
      </c>
      <c r="AD68" s="75" t="str">
        <f>IFERROR(LARGE('N 45-59'!$X$300:$X$363,AD$29),"")</f>
        <v/>
      </c>
      <c r="AE68" s="75" t="str">
        <f>IFERROR(LARGE('N 45-59'!$X$300:$X$363,AE$29),"")</f>
        <v/>
      </c>
      <c r="AF68" s="75" t="str">
        <f>IFERROR(LARGE('N 45-59'!$X$300:$X$363,AF$29),"")</f>
        <v/>
      </c>
      <c r="AG68" s="75" t="str">
        <f>IFERROR(LARGE('N 45-59'!$X$300:$X$363,AG$29),"")</f>
        <v/>
      </c>
      <c r="AH68" s="75" t="str">
        <f>IFERROR(LARGE('N 45-59'!$X$300:$X$363,AH$29),"")</f>
        <v/>
      </c>
      <c r="AI68" s="75" t="str">
        <f>IFERROR(LARGE('N 45-59'!$X$300:$X$363,AI$29),"")</f>
        <v/>
      </c>
      <c r="AJ68" s="75" t="str">
        <f>IFERROR(LARGE('N 45-59'!$X$300:$X$363,AJ$29),"")</f>
        <v/>
      </c>
      <c r="AK68" s="75" t="str">
        <f>IFERROR(LARGE('N 45-59'!$X$300:$X$363,AK$29),"")</f>
        <v/>
      </c>
      <c r="AL68" s="75" t="str">
        <f>IFERROR(LARGE('N 45-59'!$X$300:$X$363,AL$29),"")</f>
        <v/>
      </c>
      <c r="AM68" s="75" t="str">
        <f>IFERROR(LARGE('N 45-59'!$X$300:$X$363,AM$29),"")</f>
        <v/>
      </c>
      <c r="AN68" s="75" t="str">
        <f>IFERROR(LARGE('N 45-59'!$X$300:$X$363,AN$29),"")</f>
        <v/>
      </c>
      <c r="AO68" s="75" t="str">
        <f>IFERROR(LARGE('N 45-59'!$X$300:$X$363,AO$29),"")</f>
        <v/>
      </c>
      <c r="AP68" s="75" t="str">
        <f>IFERROR(LARGE('N 45-59'!$X$300:$X$363,AP$29),"")</f>
        <v/>
      </c>
      <c r="AQ68" s="76" t="str">
        <f>IFERROR(LARGE('N 45-59'!$X$300:$X$363,AQ$29),"")</f>
        <v/>
      </c>
    </row>
    <row r="69" spans="1:43" hidden="1" x14ac:dyDescent="0.2">
      <c r="B69" s="70" t="s">
        <v>93</v>
      </c>
      <c r="D69" s="74" t="str">
        <f>IFERROR(LARGE('N 60-69'!$X$300:$X$366,D$29),"")</f>
        <v/>
      </c>
      <c r="E69" s="75" t="str">
        <f>IFERROR(LARGE('N 60-69'!$X$300:$X$366,E$29),"")</f>
        <v/>
      </c>
      <c r="F69" s="75" t="str">
        <f>IFERROR(LARGE('N 60-69'!$X$300:$X$366,F$29),"")</f>
        <v/>
      </c>
      <c r="G69" s="75" t="str">
        <f>IFERROR(LARGE('N 60-69'!$X$300:$X$366,G$29),"")</f>
        <v/>
      </c>
      <c r="H69" s="75" t="str">
        <f>IFERROR(LARGE('N 60-69'!$X$300:$X$366,H$29),"")</f>
        <v/>
      </c>
      <c r="I69" s="75" t="str">
        <f>IFERROR(LARGE('N 60-69'!$X$300:$X$366,I$29),"")</f>
        <v/>
      </c>
      <c r="J69" s="75" t="str">
        <f>IFERROR(LARGE('N 60-69'!$X$300:$X$366,J$29),"")</f>
        <v/>
      </c>
      <c r="K69" s="75" t="str">
        <f>IFERROR(LARGE('N 60-69'!$X$300:$X$366,K$29),"")</f>
        <v/>
      </c>
      <c r="L69" s="75" t="str">
        <f>IFERROR(LARGE('N 60-69'!$X$300:$X$366,L$29),"")</f>
        <v/>
      </c>
      <c r="M69" s="75" t="str">
        <f>IFERROR(LARGE('N 60-69'!$X$300:$X$366,M$29),"")</f>
        <v/>
      </c>
      <c r="N69" s="75" t="str">
        <f>IFERROR(LARGE('N 60-69'!$X$300:$X$366,N$29),"")</f>
        <v/>
      </c>
      <c r="O69" s="75" t="str">
        <f>IFERROR(LARGE('N 60-69'!$X$300:$X$366,O$29),"")</f>
        <v/>
      </c>
      <c r="P69" s="75" t="str">
        <f>IFERROR(LARGE('N 60-69'!$X$300:$X$366,P$29),"")</f>
        <v/>
      </c>
      <c r="Q69" s="75" t="str">
        <f>IFERROR(LARGE('N 60-69'!$X$300:$X$366,Q$29),"")</f>
        <v/>
      </c>
      <c r="R69" s="75" t="str">
        <f>IFERROR(LARGE('N 60-69'!$X$300:$X$366,R$29),"")</f>
        <v/>
      </c>
      <c r="S69" s="75" t="str">
        <f>IFERROR(LARGE('N 60-69'!$X$300:$X$366,S$29),"")</f>
        <v/>
      </c>
      <c r="T69" s="75" t="str">
        <f>IFERROR(LARGE('N 60-69'!$X$300:$X$366,T$29),"")</f>
        <v/>
      </c>
      <c r="U69" s="75" t="str">
        <f>IFERROR(LARGE('N 60-69'!$X$300:$X$366,U$29),"")</f>
        <v/>
      </c>
      <c r="V69" s="75" t="str">
        <f>IFERROR(LARGE('N 60-69'!$X$300:$X$366,V$29),"")</f>
        <v/>
      </c>
      <c r="W69" s="75" t="str">
        <f>IFERROR(LARGE('N 60-69'!$X$300:$X$366,W$29),"")</f>
        <v/>
      </c>
      <c r="X69" s="75" t="str">
        <f>IFERROR(LARGE('N 60-69'!$X$300:$X$366,X$29),"")</f>
        <v/>
      </c>
      <c r="Y69" s="75" t="str">
        <f>IFERROR(LARGE('N 60-69'!$X$300:$X$366,Y$29),"")</f>
        <v/>
      </c>
      <c r="Z69" s="75" t="str">
        <f>IFERROR(LARGE('N 60-69'!$X$300:$X$366,Z$29),"")</f>
        <v/>
      </c>
      <c r="AA69" s="75" t="str">
        <f>IFERROR(LARGE('N 60-69'!$X$300:$X$366,AA$29),"")</f>
        <v/>
      </c>
      <c r="AB69" s="75" t="str">
        <f>IFERROR(LARGE('N 60-69'!$X$300:$X$366,AB$29),"")</f>
        <v/>
      </c>
      <c r="AC69" s="75" t="str">
        <f>IFERROR(LARGE('N 60-69'!$X$300:$X$366,AC$29),"")</f>
        <v/>
      </c>
      <c r="AD69" s="75" t="str">
        <f>IFERROR(LARGE('N 60-69'!$X$300:$X$366,AD$29),"")</f>
        <v/>
      </c>
      <c r="AE69" s="75" t="str">
        <f>IFERROR(LARGE('N 60-69'!$X$300:$X$366,AE$29),"")</f>
        <v/>
      </c>
      <c r="AF69" s="75" t="str">
        <f>IFERROR(LARGE('N 60-69'!$X$300:$X$366,AF$29),"")</f>
        <v/>
      </c>
      <c r="AG69" s="75" t="str">
        <f>IFERROR(LARGE('N 60-69'!$X$300:$X$366,AG$29),"")</f>
        <v/>
      </c>
      <c r="AH69" s="75" t="str">
        <f>IFERROR(LARGE('N 60-69'!$X$300:$X$366,AH$29),"")</f>
        <v/>
      </c>
      <c r="AI69" s="75" t="str">
        <f>IFERROR(LARGE('N 60-69'!$X$300:$X$366,AI$29),"")</f>
        <v/>
      </c>
      <c r="AJ69" s="75" t="str">
        <f>IFERROR(LARGE('N 60-69'!$X$300:$X$366,AJ$29),"")</f>
        <v/>
      </c>
      <c r="AK69" s="75" t="str">
        <f>IFERROR(LARGE('N 60-69'!$X$300:$X$366,AK$29),"")</f>
        <v/>
      </c>
      <c r="AL69" s="75" t="str">
        <f>IFERROR(LARGE('N 60-69'!$X$300:$X$366,AL$29),"")</f>
        <v/>
      </c>
      <c r="AM69" s="75" t="str">
        <f>IFERROR(LARGE('N 60-69'!$X$300:$X$366,AM$29),"")</f>
        <v/>
      </c>
      <c r="AN69" s="75" t="str">
        <f>IFERROR(LARGE('N 60-69'!$X$300:$X$366,AN$29),"")</f>
        <v/>
      </c>
      <c r="AO69" s="75" t="str">
        <f>IFERROR(LARGE('N 60-69'!$X$300:$X$366,AO$29),"")</f>
        <v/>
      </c>
      <c r="AP69" s="75" t="str">
        <f>IFERROR(LARGE('N 60-69'!$X$300:$X$366,AP$29),"")</f>
        <v/>
      </c>
      <c r="AQ69" s="76" t="str">
        <f>IFERROR(LARGE('N 60-69'!$X$300:$X$366,AQ$29),"")</f>
        <v/>
      </c>
    </row>
    <row r="70" spans="1:43" hidden="1" x14ac:dyDescent="0.2">
      <c r="B70" s="70" t="s">
        <v>115</v>
      </c>
      <c r="D70" s="74" t="str">
        <f>IFERROR(LARGE('N 70+'!$X$300:$X$362,D$29),"")</f>
        <v/>
      </c>
      <c r="E70" s="75" t="str">
        <f>IFERROR(LARGE('N 70+'!$X$300:$X$362,E$29),"")</f>
        <v/>
      </c>
      <c r="F70" s="75" t="str">
        <f>IFERROR(LARGE('N 70+'!$X$300:$X$362,F$29),"")</f>
        <v/>
      </c>
      <c r="G70" s="75" t="str">
        <f>IFERROR(LARGE('N 70+'!$X$300:$X$362,G$29),"")</f>
        <v/>
      </c>
      <c r="H70" s="75" t="str">
        <f>IFERROR(LARGE('N 70+'!$X$300:$X$362,H$29),"")</f>
        <v/>
      </c>
      <c r="I70" s="75" t="str">
        <f>IFERROR(LARGE('N 70+'!$X$300:$X$362,I$29),"")</f>
        <v/>
      </c>
      <c r="J70" s="75" t="str">
        <f>IFERROR(LARGE('N 70+'!$X$300:$X$362,J$29),"")</f>
        <v/>
      </c>
      <c r="K70" s="75" t="str">
        <f>IFERROR(LARGE('N 70+'!$X$300:$X$362,K$29),"")</f>
        <v/>
      </c>
      <c r="L70" s="75" t="str">
        <f>IFERROR(LARGE('N 70+'!$X$300:$X$362,L$29),"")</f>
        <v/>
      </c>
      <c r="M70" s="75" t="str">
        <f>IFERROR(LARGE('N 70+'!$X$300:$X$362,M$29),"")</f>
        <v/>
      </c>
      <c r="N70" s="75" t="str">
        <f>IFERROR(LARGE('N 70+'!$X$300:$X$362,N$29),"")</f>
        <v/>
      </c>
      <c r="O70" s="75" t="str">
        <f>IFERROR(LARGE('N 70+'!$X$300:$X$362,O$29),"")</f>
        <v/>
      </c>
      <c r="P70" s="75" t="str">
        <f>IFERROR(LARGE('N 70+'!$X$300:$X$362,P$29),"")</f>
        <v/>
      </c>
      <c r="Q70" s="75" t="str">
        <f>IFERROR(LARGE('N 70+'!$X$300:$X$362,Q$29),"")</f>
        <v/>
      </c>
      <c r="R70" s="75" t="str">
        <f>IFERROR(LARGE('N 70+'!$X$300:$X$362,R$29),"")</f>
        <v/>
      </c>
      <c r="S70" s="75" t="str">
        <f>IFERROR(LARGE('N 70+'!$X$300:$X$362,S$29),"")</f>
        <v/>
      </c>
      <c r="T70" s="75" t="str">
        <f>IFERROR(LARGE('N 70+'!$X$300:$X$362,T$29),"")</f>
        <v/>
      </c>
      <c r="U70" s="75" t="str">
        <f>IFERROR(LARGE('N 70+'!$X$300:$X$362,U$29),"")</f>
        <v/>
      </c>
      <c r="V70" s="75" t="str">
        <f>IFERROR(LARGE('N 70+'!$X$300:$X$362,V$29),"")</f>
        <v/>
      </c>
      <c r="W70" s="75" t="str">
        <f>IFERROR(LARGE('N 70+'!$X$300:$X$362,W$29),"")</f>
        <v/>
      </c>
      <c r="X70" s="75" t="str">
        <f>IFERROR(LARGE('N 70+'!$X$300:$X$362,X$29),"")</f>
        <v/>
      </c>
      <c r="Y70" s="75" t="str">
        <f>IFERROR(LARGE('N 70+'!$X$300:$X$362,Y$29),"")</f>
        <v/>
      </c>
      <c r="Z70" s="75" t="str">
        <f>IFERROR(LARGE('N 70+'!$X$300:$X$362,Z$29),"")</f>
        <v/>
      </c>
      <c r="AA70" s="75" t="str">
        <f>IFERROR(LARGE('N 70+'!$X$300:$X$362,AA$29),"")</f>
        <v/>
      </c>
      <c r="AB70" s="75" t="str">
        <f>IFERROR(LARGE('N 70+'!$X$300:$X$362,AB$29),"")</f>
        <v/>
      </c>
      <c r="AC70" s="75" t="str">
        <f>IFERROR(LARGE('N 70+'!$X$300:$X$362,AC$29),"")</f>
        <v/>
      </c>
      <c r="AD70" s="75" t="str">
        <f>IFERROR(LARGE('N 70+'!$X$300:$X$362,AD$29),"")</f>
        <v/>
      </c>
      <c r="AE70" s="75" t="str">
        <f>IFERROR(LARGE('N 70+'!$X$300:$X$362,AE$29),"")</f>
        <v/>
      </c>
      <c r="AF70" s="75" t="str">
        <f>IFERROR(LARGE('N 70+'!$X$300:$X$362,AF$29),"")</f>
        <v/>
      </c>
      <c r="AG70" s="75" t="str">
        <f>IFERROR(LARGE('N 70+'!$X$300:$X$362,AG$29),"")</f>
        <v/>
      </c>
      <c r="AH70" s="75" t="str">
        <f>IFERROR(LARGE('N 70+'!$X$300:$X$362,AH$29),"")</f>
        <v/>
      </c>
      <c r="AI70" s="75" t="str">
        <f>IFERROR(LARGE('N 70+'!$X$300:$X$362,AI$29),"")</f>
        <v/>
      </c>
      <c r="AJ70" s="75" t="str">
        <f>IFERROR(LARGE('N 70+'!$X$300:$X$362,AJ$29),"")</f>
        <v/>
      </c>
      <c r="AK70" s="75" t="str">
        <f>IFERROR(LARGE('N 70+'!$X$300:$X$362,AK$29),"")</f>
        <v/>
      </c>
      <c r="AL70" s="75" t="str">
        <f>IFERROR(LARGE('N 70+'!$X$300:$X$362,AL$29),"")</f>
        <v/>
      </c>
      <c r="AM70" s="75" t="str">
        <f>IFERROR(LARGE('N 70+'!$X$300:$X$362,AM$29),"")</f>
        <v/>
      </c>
      <c r="AN70" s="75" t="str">
        <f>IFERROR(LARGE('N 70+'!$X$300:$X$362,AN$29),"")</f>
        <v/>
      </c>
      <c r="AO70" s="75" t="str">
        <f>IFERROR(LARGE('N 70+'!$X$300:$X$362,AO$29),"")</f>
        <v/>
      </c>
      <c r="AP70" s="75" t="str">
        <f>IFERROR(LARGE('N 70+'!$X$300:$X$362,AP$29),"")</f>
        <v/>
      </c>
      <c r="AQ70" s="76" t="str">
        <f>IFERROR(LARGE('N 70+'!$X$300:$X$362,AQ$29),"")</f>
        <v/>
      </c>
    </row>
    <row r="71" spans="1:43" hidden="1" x14ac:dyDescent="0.2">
      <c r="A71" s="63" t="s">
        <v>77</v>
      </c>
      <c r="B71" s="69" t="s">
        <v>90</v>
      </c>
      <c r="D71" s="71" t="str">
        <f>IFERROR(LARGE('M 35-49'!$Y$300:$Y$350,D$29),"")</f>
        <v/>
      </c>
      <c r="E71" s="72" t="str">
        <f>IFERROR(LARGE('M 35-49'!$Y$300:$Y$350,E$29),"")</f>
        <v/>
      </c>
      <c r="F71" s="72" t="str">
        <f>IFERROR(LARGE('M 35-49'!$Y$300:$Y$350,F$29),"")</f>
        <v/>
      </c>
      <c r="G71" s="72" t="str">
        <f>IFERROR(LARGE('M 35-49'!$Y$300:$Y$350,G$29),"")</f>
        <v/>
      </c>
      <c r="H71" s="72" t="str">
        <f>IFERROR(LARGE('M 35-49'!$Y$300:$Y$350,H$29),"")</f>
        <v/>
      </c>
      <c r="I71" s="72" t="str">
        <f>IFERROR(LARGE('M 35-49'!$Y$300:$Y$350,I$29),"")</f>
        <v/>
      </c>
      <c r="J71" s="72" t="str">
        <f>IFERROR(LARGE('M 35-49'!$Y$300:$Y$350,J$29),"")</f>
        <v/>
      </c>
      <c r="K71" s="72" t="str">
        <f>IFERROR(LARGE('M 35-49'!$Y$300:$Y$350,K$29),"")</f>
        <v/>
      </c>
      <c r="L71" s="72" t="str">
        <f>IFERROR(LARGE('M 35-49'!$Y$300:$Y$350,L$29),"")</f>
        <v/>
      </c>
      <c r="M71" s="72" t="str">
        <f>IFERROR(LARGE('M 35-49'!$Y$300:$Y$350,M$29),"")</f>
        <v/>
      </c>
      <c r="N71" s="72" t="str">
        <f>IFERROR(LARGE('M 35-49'!$Y$300:$Y$350,N$29),"")</f>
        <v/>
      </c>
      <c r="O71" s="72" t="str">
        <f>IFERROR(LARGE('M 35-49'!$Y$300:$Y$350,O$29),"")</f>
        <v/>
      </c>
      <c r="P71" s="72" t="str">
        <f>IFERROR(LARGE('M 35-49'!$Y$300:$Y$350,P$29),"")</f>
        <v/>
      </c>
      <c r="Q71" s="72" t="str">
        <f>IFERROR(LARGE('M 35-49'!$Y$300:$Y$350,Q$29),"")</f>
        <v/>
      </c>
      <c r="R71" s="72" t="str">
        <f>IFERROR(LARGE('M 35-49'!$Y$300:$Y$350,R$29),"")</f>
        <v/>
      </c>
      <c r="S71" s="72" t="str">
        <f>IFERROR(LARGE('M 35-49'!$Y$300:$Y$350,S$29),"")</f>
        <v/>
      </c>
      <c r="T71" s="72" t="str">
        <f>IFERROR(LARGE('M 35-49'!$Y$300:$Y$350,T$29),"")</f>
        <v/>
      </c>
      <c r="U71" s="72" t="str">
        <f>IFERROR(LARGE('M 35-49'!$Y$300:$Y$350,U$29),"")</f>
        <v/>
      </c>
      <c r="V71" s="72" t="str">
        <f>IFERROR(LARGE('M 35-49'!$Y$300:$Y$350,V$29),"")</f>
        <v/>
      </c>
      <c r="W71" s="72" t="str">
        <f>IFERROR(LARGE('M 35-49'!$Y$300:$Y$350,W$29),"")</f>
        <v/>
      </c>
      <c r="X71" s="72" t="str">
        <f>IFERROR(LARGE('M 35-49'!$Y$300:$Y$350,X$29),"")</f>
        <v/>
      </c>
      <c r="Y71" s="72" t="str">
        <f>IFERROR(LARGE('M 35-49'!$Y$300:$Y$350,Y$29),"")</f>
        <v/>
      </c>
      <c r="Z71" s="72" t="str">
        <f>IFERROR(LARGE('M 35-49'!$Y$300:$Y$350,Z$29),"")</f>
        <v/>
      </c>
      <c r="AA71" s="72" t="str">
        <f>IFERROR(LARGE('M 35-49'!$Y$300:$Y$350,AA$29),"")</f>
        <v/>
      </c>
      <c r="AB71" s="72" t="str">
        <f>IFERROR(LARGE('M 35-49'!$Y$300:$Y$350,AB$29),"")</f>
        <v/>
      </c>
      <c r="AC71" s="72" t="str">
        <f>IFERROR(LARGE('M 35-49'!$Y$300:$Y$350,AC$29),"")</f>
        <v/>
      </c>
      <c r="AD71" s="72" t="str">
        <f>IFERROR(LARGE('M 35-49'!$Y$300:$Y$350,AD$29),"")</f>
        <v/>
      </c>
      <c r="AE71" s="72" t="str">
        <f>IFERROR(LARGE('M 35-49'!$Y$300:$Y$350,AE$29),"")</f>
        <v/>
      </c>
      <c r="AF71" s="72" t="str">
        <f>IFERROR(LARGE('M 35-49'!$Y$300:$Y$350,AF$29),"")</f>
        <v/>
      </c>
      <c r="AG71" s="72" t="str">
        <f>IFERROR(LARGE('M 35-49'!$Y$300:$Y$350,AG$29),"")</f>
        <v/>
      </c>
      <c r="AH71" s="72" t="str">
        <f>IFERROR(LARGE('M 35-49'!$Y$300:$Y$350,AH$29),"")</f>
        <v/>
      </c>
      <c r="AI71" s="72" t="str">
        <f>IFERROR(LARGE('M 35-49'!$Y$300:$Y$350,AI$29),"")</f>
        <v/>
      </c>
      <c r="AJ71" s="72" t="str">
        <f>IFERROR(LARGE('M 35-49'!$Y$300:$Y$350,AJ$29),"")</f>
        <v/>
      </c>
      <c r="AK71" s="72" t="str">
        <f>IFERROR(LARGE('M 35-49'!$Y$300:$Y$350,AK$29),"")</f>
        <v/>
      </c>
      <c r="AL71" s="72" t="str">
        <f>IFERROR(LARGE('M 35-49'!$Y$300:$Y$350,AL$29),"")</f>
        <v/>
      </c>
      <c r="AM71" s="72" t="str">
        <f>IFERROR(LARGE('M 35-49'!$Y$300:$Y$350,AM$29),"")</f>
        <v/>
      </c>
      <c r="AN71" s="72" t="str">
        <f>IFERROR(LARGE('M 35-49'!$Y$300:$Y$350,AN$29),"")</f>
        <v/>
      </c>
      <c r="AO71" s="72" t="str">
        <f>IFERROR(LARGE('M 35-49'!$Y$300:$Y$350,AO$29),"")</f>
        <v/>
      </c>
      <c r="AP71" s="72" t="str">
        <f>IFERROR(LARGE('M 35-49'!$Y$300:$Y$350,AP$29),"")</f>
        <v/>
      </c>
      <c r="AQ71" s="73" t="str">
        <f>IFERROR(LARGE('M 35-49'!$Y$300:$Y$350,AQ$29),"")</f>
        <v/>
      </c>
    </row>
    <row r="72" spans="1:43" hidden="1" x14ac:dyDescent="0.2">
      <c r="B72" s="69" t="s">
        <v>91</v>
      </c>
      <c r="D72" s="74" t="str">
        <f>IFERROR(LARGE('M 50-59'!$Y$300:$Y$364,D$29),"")</f>
        <v/>
      </c>
      <c r="E72" s="75" t="str">
        <f>IFERROR(LARGE('M 50-59'!$Y$300:$Y$364,E$29),"")</f>
        <v/>
      </c>
      <c r="F72" s="75" t="str">
        <f>IFERROR(LARGE('M 50-59'!$Y$300:$Y$364,F$29),"")</f>
        <v/>
      </c>
      <c r="G72" s="75" t="str">
        <f>IFERROR(LARGE('M 50-59'!$Y$300:$Y$364,G$29),"")</f>
        <v/>
      </c>
      <c r="H72" s="75" t="str">
        <f>IFERROR(LARGE('M 50-59'!$Y$300:$Y$364,H$29),"")</f>
        <v/>
      </c>
      <c r="I72" s="75" t="str">
        <f>IFERROR(LARGE('M 50-59'!$Y$300:$Y$364,I$29),"")</f>
        <v/>
      </c>
      <c r="J72" s="75" t="str">
        <f>IFERROR(LARGE('M 50-59'!$Y$300:$Y$364,J$29),"")</f>
        <v/>
      </c>
      <c r="K72" s="75" t="str">
        <f>IFERROR(LARGE('M 50-59'!$Y$300:$Y$364,K$29),"")</f>
        <v/>
      </c>
      <c r="L72" s="75" t="str">
        <f>IFERROR(LARGE('M 50-59'!$Y$300:$Y$364,L$29),"")</f>
        <v/>
      </c>
      <c r="M72" s="75" t="str">
        <f>IFERROR(LARGE('M 50-59'!$Y$300:$Y$364,M$29),"")</f>
        <v/>
      </c>
      <c r="N72" s="75" t="str">
        <f>IFERROR(LARGE('M 50-59'!$Y$300:$Y$364,N$29),"")</f>
        <v/>
      </c>
      <c r="O72" s="75" t="str">
        <f>IFERROR(LARGE('M 50-59'!$Y$300:$Y$364,O$29),"")</f>
        <v/>
      </c>
      <c r="P72" s="75" t="str">
        <f>IFERROR(LARGE('M 50-59'!$Y$300:$Y$364,P$29),"")</f>
        <v/>
      </c>
      <c r="Q72" s="75" t="str">
        <f>IFERROR(LARGE('M 50-59'!$Y$300:$Y$364,Q$29),"")</f>
        <v/>
      </c>
      <c r="R72" s="75" t="str">
        <f>IFERROR(LARGE('M 50-59'!$Y$300:$Y$364,R$29),"")</f>
        <v/>
      </c>
      <c r="S72" s="75" t="str">
        <f>IFERROR(LARGE('M 50-59'!$Y$300:$Y$364,S$29),"")</f>
        <v/>
      </c>
      <c r="T72" s="75" t="str">
        <f>IFERROR(LARGE('M 50-59'!$Y$300:$Y$364,T$29),"")</f>
        <v/>
      </c>
      <c r="U72" s="75" t="str">
        <f>IFERROR(LARGE('M 50-59'!$Y$300:$Y$364,U$29),"")</f>
        <v/>
      </c>
      <c r="V72" s="75" t="str">
        <f>IFERROR(LARGE('M 50-59'!$Y$300:$Y$364,V$29),"")</f>
        <v/>
      </c>
      <c r="W72" s="75" t="str">
        <f>IFERROR(LARGE('M 50-59'!$Y$300:$Y$364,W$29),"")</f>
        <v/>
      </c>
      <c r="X72" s="75" t="str">
        <f>IFERROR(LARGE('M 50-59'!$Y$300:$Y$364,X$29),"")</f>
        <v/>
      </c>
      <c r="Y72" s="75" t="str">
        <f>IFERROR(LARGE('M 50-59'!$Y$300:$Y$364,Y$29),"")</f>
        <v/>
      </c>
      <c r="Z72" s="75" t="str">
        <f>IFERROR(LARGE('M 50-59'!$Y$300:$Y$364,Z$29),"")</f>
        <v/>
      </c>
      <c r="AA72" s="75" t="str">
        <f>IFERROR(LARGE('M 50-59'!$Y$300:$Y$364,AA$29),"")</f>
        <v/>
      </c>
      <c r="AB72" s="75" t="str">
        <f>IFERROR(LARGE('M 50-59'!$Y$300:$Y$364,AB$29),"")</f>
        <v/>
      </c>
      <c r="AC72" s="75" t="str">
        <f>IFERROR(LARGE('M 50-59'!$Y$300:$Y$364,AC$29),"")</f>
        <v/>
      </c>
      <c r="AD72" s="75" t="str">
        <f>IFERROR(LARGE('M 50-59'!$Y$300:$Y$364,AD$29),"")</f>
        <v/>
      </c>
      <c r="AE72" s="75" t="str">
        <f>IFERROR(LARGE('M 50-59'!$Y$300:$Y$364,AE$29),"")</f>
        <v/>
      </c>
      <c r="AF72" s="75" t="str">
        <f>IFERROR(LARGE('M 50-59'!$Y$300:$Y$364,AF$29),"")</f>
        <v/>
      </c>
      <c r="AG72" s="75" t="str">
        <f>IFERROR(LARGE('M 50-59'!$Y$300:$Y$364,AG$29),"")</f>
        <v/>
      </c>
      <c r="AH72" s="75" t="str">
        <f>IFERROR(LARGE('M 50-59'!$Y$300:$Y$364,AH$29),"")</f>
        <v/>
      </c>
      <c r="AI72" s="75" t="str">
        <f>IFERROR(LARGE('M 50-59'!$Y$300:$Y$364,AI$29),"")</f>
        <v/>
      </c>
      <c r="AJ72" s="75" t="str">
        <f>IFERROR(LARGE('M 50-59'!$Y$300:$Y$364,AJ$29),"")</f>
        <v/>
      </c>
      <c r="AK72" s="75" t="str">
        <f>IFERROR(LARGE('M 50-59'!$Y$300:$Y$364,AK$29),"")</f>
        <v/>
      </c>
      <c r="AL72" s="75" t="str">
        <f>IFERROR(LARGE('M 50-59'!$Y$300:$Y$364,AL$29),"")</f>
        <v/>
      </c>
      <c r="AM72" s="75" t="str">
        <f>IFERROR(LARGE('M 50-59'!$Y$300:$Y$364,AM$29),"")</f>
        <v/>
      </c>
      <c r="AN72" s="75" t="str">
        <f>IFERROR(LARGE('M 50-59'!$Y$300:$Y$364,AN$29),"")</f>
        <v/>
      </c>
      <c r="AO72" s="75" t="str">
        <f>IFERROR(LARGE('M 50-59'!$Y$300:$Y$364,AO$29),"")</f>
        <v/>
      </c>
      <c r="AP72" s="75" t="str">
        <f>IFERROR(LARGE('M 50-59'!$Y$300:$Y$364,AP$29),"")</f>
        <v/>
      </c>
      <c r="AQ72" s="76" t="str">
        <f>IFERROR(LARGE('M 50-59'!$Y$300:$Y$364,AQ$29),"")</f>
        <v/>
      </c>
    </row>
    <row r="73" spans="1:43" hidden="1" x14ac:dyDescent="0.2">
      <c r="B73" s="69" t="s">
        <v>92</v>
      </c>
      <c r="D73" s="74" t="str">
        <f>IFERROR(LARGE('M 60-69'!$Y$300:$Y$366,D$29),"")</f>
        <v/>
      </c>
      <c r="E73" s="75" t="str">
        <f>IFERROR(LARGE('M 60-69'!$Y$300:$Y$366,E$29),"")</f>
        <v/>
      </c>
      <c r="F73" s="75" t="str">
        <f>IFERROR(LARGE('M 60-69'!$Y$300:$Y$366,F$29),"")</f>
        <v/>
      </c>
      <c r="G73" s="75" t="str">
        <f>IFERROR(LARGE('M 60-69'!$Y$300:$Y$366,G$29),"")</f>
        <v/>
      </c>
      <c r="H73" s="75" t="str">
        <f>IFERROR(LARGE('M 60-69'!$Y$300:$Y$366,H$29),"")</f>
        <v/>
      </c>
      <c r="I73" s="75" t="str">
        <f>IFERROR(LARGE('M 60-69'!$Y$300:$Y$366,I$29),"")</f>
        <v/>
      </c>
      <c r="J73" s="75" t="str">
        <f>IFERROR(LARGE('M 60-69'!$Y$300:$Y$366,J$29),"")</f>
        <v/>
      </c>
      <c r="K73" s="75" t="str">
        <f>IFERROR(LARGE('M 60-69'!$Y$300:$Y$366,K$29),"")</f>
        <v/>
      </c>
      <c r="L73" s="75" t="str">
        <f>IFERROR(LARGE('M 60-69'!$Y$300:$Y$366,L$29),"")</f>
        <v/>
      </c>
      <c r="M73" s="75" t="str">
        <f>IFERROR(LARGE('M 60-69'!$Y$300:$Y$366,M$29),"")</f>
        <v/>
      </c>
      <c r="N73" s="75" t="str">
        <f>IFERROR(LARGE('M 60-69'!$Y$300:$Y$366,N$29),"")</f>
        <v/>
      </c>
      <c r="O73" s="75" t="str">
        <f>IFERROR(LARGE('M 60-69'!$Y$300:$Y$366,O$29),"")</f>
        <v/>
      </c>
      <c r="P73" s="75" t="str">
        <f>IFERROR(LARGE('M 60-69'!$Y$300:$Y$366,P$29),"")</f>
        <v/>
      </c>
      <c r="Q73" s="75" t="str">
        <f>IFERROR(LARGE('M 60-69'!$Y$300:$Y$366,Q$29),"")</f>
        <v/>
      </c>
      <c r="R73" s="75" t="str">
        <f>IFERROR(LARGE('M 60-69'!$Y$300:$Y$366,R$29),"")</f>
        <v/>
      </c>
      <c r="S73" s="75" t="str">
        <f>IFERROR(LARGE('M 60-69'!$Y$300:$Y$366,S$29),"")</f>
        <v/>
      </c>
      <c r="T73" s="75" t="str">
        <f>IFERROR(LARGE('M 60-69'!$Y$300:$Y$366,T$29),"")</f>
        <v/>
      </c>
      <c r="U73" s="75" t="str">
        <f>IFERROR(LARGE('M 60-69'!$Y$300:$Y$366,U$29),"")</f>
        <v/>
      </c>
      <c r="V73" s="75" t="str">
        <f>IFERROR(LARGE('M 60-69'!$Y$300:$Y$366,V$29),"")</f>
        <v/>
      </c>
      <c r="W73" s="75" t="str">
        <f>IFERROR(LARGE('M 60-69'!$Y$300:$Y$366,W$29),"")</f>
        <v/>
      </c>
      <c r="X73" s="75" t="str">
        <f>IFERROR(LARGE('M 60-69'!$Y$300:$Y$366,X$29),"")</f>
        <v/>
      </c>
      <c r="Y73" s="75" t="str">
        <f>IFERROR(LARGE('M 60-69'!$Y$300:$Y$366,Y$29),"")</f>
        <v/>
      </c>
      <c r="Z73" s="75" t="str">
        <f>IFERROR(LARGE('M 60-69'!$Y$300:$Y$366,Z$29),"")</f>
        <v/>
      </c>
      <c r="AA73" s="75" t="str">
        <f>IFERROR(LARGE('M 60-69'!$Y$300:$Y$366,AA$29),"")</f>
        <v/>
      </c>
      <c r="AB73" s="75" t="str">
        <f>IFERROR(LARGE('M 60-69'!$Y$300:$Y$366,AB$29),"")</f>
        <v/>
      </c>
      <c r="AC73" s="75" t="str">
        <f>IFERROR(LARGE('M 60-69'!$Y$300:$Y$366,AC$29),"")</f>
        <v/>
      </c>
      <c r="AD73" s="75" t="str">
        <f>IFERROR(LARGE('M 60-69'!$Y$300:$Y$366,AD$29),"")</f>
        <v/>
      </c>
      <c r="AE73" s="75" t="str">
        <f>IFERROR(LARGE('M 60-69'!$Y$300:$Y$366,AE$29),"")</f>
        <v/>
      </c>
      <c r="AF73" s="75" t="str">
        <f>IFERROR(LARGE('M 60-69'!$Y$300:$Y$366,AF$29),"")</f>
        <v/>
      </c>
      <c r="AG73" s="75" t="str">
        <f>IFERROR(LARGE('M 60-69'!$Y$300:$Y$366,AG$29),"")</f>
        <v/>
      </c>
      <c r="AH73" s="75" t="str">
        <f>IFERROR(LARGE('M 60-69'!$Y$300:$Y$366,AH$29),"")</f>
        <v/>
      </c>
      <c r="AI73" s="75" t="str">
        <f>IFERROR(LARGE('M 60-69'!$Y$300:$Y$366,AI$29),"")</f>
        <v/>
      </c>
      <c r="AJ73" s="75" t="str">
        <f>IFERROR(LARGE('M 60-69'!$Y$300:$Y$366,AJ$29),"")</f>
        <v/>
      </c>
      <c r="AK73" s="75" t="str">
        <f>IFERROR(LARGE('M 60-69'!$Y$300:$Y$366,AK$29),"")</f>
        <v/>
      </c>
      <c r="AL73" s="75" t="str">
        <f>IFERROR(LARGE('M 60-69'!$Y$300:$Y$366,AL$29),"")</f>
        <v/>
      </c>
      <c r="AM73" s="75" t="str">
        <f>IFERROR(LARGE('M 60-69'!$Y$300:$Y$366,AM$29),"")</f>
        <v/>
      </c>
      <c r="AN73" s="75" t="str">
        <f>IFERROR(LARGE('M 60-69'!$Y$300:$Y$366,AN$29),"")</f>
        <v/>
      </c>
      <c r="AO73" s="75" t="str">
        <f>IFERROR(LARGE('M 60-69'!$Y$300:$Y$366,AO$29),"")</f>
        <v/>
      </c>
      <c r="AP73" s="75" t="str">
        <f>IFERROR(LARGE('M 60-69'!$Y$300:$Y$366,AP$29),"")</f>
        <v/>
      </c>
      <c r="AQ73" s="76" t="str">
        <f>IFERROR(LARGE('M 60-69'!$Y$300:$Y$366,AQ$29),"")</f>
        <v/>
      </c>
    </row>
    <row r="74" spans="1:43" hidden="1" x14ac:dyDescent="0.2">
      <c r="B74" s="69" t="s">
        <v>114</v>
      </c>
      <c r="D74" s="74" t="str">
        <f>IFERROR(LARGE('M 70+'!$Y$300:$Y$353,D$29),"")</f>
        <v/>
      </c>
      <c r="E74" s="75" t="str">
        <f>IFERROR(LARGE('M 70+'!$Y$300:$Y$353,E$29),"")</f>
        <v/>
      </c>
      <c r="F74" s="75" t="str">
        <f>IFERROR(LARGE('M 70+'!$Y$300:$Y$353,F$29),"")</f>
        <v/>
      </c>
      <c r="G74" s="75" t="str">
        <f>IFERROR(LARGE('M 70+'!$Y$300:$Y$353,G$29),"")</f>
        <v/>
      </c>
      <c r="H74" s="75" t="str">
        <f>IFERROR(LARGE('M 70+'!$Y$300:$Y$353,H$29),"")</f>
        <v/>
      </c>
      <c r="I74" s="75" t="str">
        <f>IFERROR(LARGE('M 70+'!$Y$300:$Y$353,I$29),"")</f>
        <v/>
      </c>
      <c r="J74" s="75" t="str">
        <f>IFERROR(LARGE('M 70+'!$Y$300:$Y$353,J$29),"")</f>
        <v/>
      </c>
      <c r="K74" s="75" t="str">
        <f>IFERROR(LARGE('M 70+'!$Y$300:$Y$353,K$29),"")</f>
        <v/>
      </c>
      <c r="L74" s="75" t="str">
        <f>IFERROR(LARGE('M 70+'!$Y$300:$Y$353,L$29),"")</f>
        <v/>
      </c>
      <c r="M74" s="75" t="str">
        <f>IFERROR(LARGE('M 70+'!$Y$300:$Y$353,M$29),"")</f>
        <v/>
      </c>
      <c r="N74" s="75" t="str">
        <f>IFERROR(LARGE('M 70+'!$Y$300:$Y$353,N$29),"")</f>
        <v/>
      </c>
      <c r="O74" s="75" t="str">
        <f>IFERROR(LARGE('M 70+'!$Y$300:$Y$353,O$29),"")</f>
        <v/>
      </c>
      <c r="P74" s="75" t="str">
        <f>IFERROR(LARGE('M 70+'!$Y$300:$Y$353,P$29),"")</f>
        <v/>
      </c>
      <c r="Q74" s="75" t="str">
        <f>IFERROR(LARGE('M 70+'!$Y$300:$Y$353,Q$29),"")</f>
        <v/>
      </c>
      <c r="R74" s="75" t="str">
        <f>IFERROR(LARGE('M 70+'!$Y$300:$Y$353,R$29),"")</f>
        <v/>
      </c>
      <c r="S74" s="75" t="str">
        <f>IFERROR(LARGE('M 70+'!$Y$300:$Y$353,S$29),"")</f>
        <v/>
      </c>
      <c r="T74" s="75" t="str">
        <f>IFERROR(LARGE('M 70+'!$Y$300:$Y$353,T$29),"")</f>
        <v/>
      </c>
      <c r="U74" s="75" t="str">
        <f>IFERROR(LARGE('M 70+'!$Y$300:$Y$353,U$29),"")</f>
        <v/>
      </c>
      <c r="V74" s="75" t="str">
        <f>IFERROR(LARGE('M 70+'!$Y$300:$Y$353,V$29),"")</f>
        <v/>
      </c>
      <c r="W74" s="75" t="str">
        <f>IFERROR(LARGE('M 70+'!$Y$300:$Y$353,W$29),"")</f>
        <v/>
      </c>
      <c r="X74" s="75" t="str">
        <f>IFERROR(LARGE('M 70+'!$Y$300:$Y$353,X$29),"")</f>
        <v/>
      </c>
      <c r="Y74" s="75" t="str">
        <f>IFERROR(LARGE('M 70+'!$Y$300:$Y$353,Y$29),"")</f>
        <v/>
      </c>
      <c r="Z74" s="75" t="str">
        <f>IFERROR(LARGE('M 70+'!$Y$300:$Y$353,Z$29),"")</f>
        <v/>
      </c>
      <c r="AA74" s="75" t="str">
        <f>IFERROR(LARGE('M 70+'!$Y$300:$Y$353,AA$29),"")</f>
        <v/>
      </c>
      <c r="AB74" s="75" t="str">
        <f>IFERROR(LARGE('M 70+'!$Y$300:$Y$353,AB$29),"")</f>
        <v/>
      </c>
      <c r="AC74" s="75" t="str">
        <f>IFERROR(LARGE('M 70+'!$Y$300:$Y$353,AC$29),"")</f>
        <v/>
      </c>
      <c r="AD74" s="75" t="str">
        <f>IFERROR(LARGE('M 70+'!$Y$300:$Y$353,AD$29),"")</f>
        <v/>
      </c>
      <c r="AE74" s="75" t="str">
        <f>IFERROR(LARGE('M 70+'!$Y$300:$Y$353,AE$29),"")</f>
        <v/>
      </c>
      <c r="AF74" s="75" t="str">
        <f>IFERROR(LARGE('M 70+'!$Y$300:$Y$353,AF$29),"")</f>
        <v/>
      </c>
      <c r="AG74" s="75" t="str">
        <f>IFERROR(LARGE('M 70+'!$Y$300:$Y$353,AG$29),"")</f>
        <v/>
      </c>
      <c r="AH74" s="75" t="str">
        <f>IFERROR(LARGE('M 70+'!$Y$300:$Y$353,AH$29),"")</f>
        <v/>
      </c>
      <c r="AI74" s="75" t="str">
        <f>IFERROR(LARGE('M 70+'!$Y$300:$Y$353,AI$29),"")</f>
        <v/>
      </c>
      <c r="AJ74" s="75" t="str">
        <f>IFERROR(LARGE('M 70+'!$Y$300:$Y$353,AJ$29),"")</f>
        <v/>
      </c>
      <c r="AK74" s="75" t="str">
        <f>IFERROR(LARGE('M 70+'!$Y$300:$Y$353,AK$29),"")</f>
        <v/>
      </c>
      <c r="AL74" s="75" t="str">
        <f>IFERROR(LARGE('M 70+'!$Y$300:$Y$353,AL$29),"")</f>
        <v/>
      </c>
      <c r="AM74" s="75" t="str">
        <f>IFERROR(LARGE('M 70+'!$Y$300:$Y$353,AM$29),"")</f>
        <v/>
      </c>
      <c r="AN74" s="75" t="str">
        <f>IFERROR(LARGE('M 70+'!$Y$300:$Y$353,AN$29),"")</f>
        <v/>
      </c>
      <c r="AO74" s="75" t="str">
        <f>IFERROR(LARGE('M 70+'!$Y$300:$Y$353,AO$29),"")</f>
        <v/>
      </c>
      <c r="AP74" s="75" t="str">
        <f>IFERROR(LARGE('M 70+'!$Y$300:$Y$353,AP$29),"")</f>
        <v/>
      </c>
      <c r="AQ74" s="76" t="str">
        <f>IFERROR(LARGE('M 70+'!$Y$300:$Y$353,AQ$29),"")</f>
        <v/>
      </c>
    </row>
    <row r="75" spans="1:43" hidden="1" x14ac:dyDescent="0.2">
      <c r="B75" s="70" t="s">
        <v>116</v>
      </c>
      <c r="D75" s="74" t="str">
        <f>IFERROR(LARGE('N 35-44'!$Y$300:$Y$362,D$29),"")</f>
        <v/>
      </c>
      <c r="E75" s="75" t="str">
        <f>IFERROR(LARGE('N 35-44'!$Y$300:$Y$362,E$29),"")</f>
        <v/>
      </c>
      <c r="F75" s="75" t="str">
        <f>IFERROR(LARGE('N 35-44'!$Y$300:$Y$362,F$29),"")</f>
        <v/>
      </c>
      <c r="G75" s="75" t="str">
        <f>IFERROR(LARGE('N 35-44'!$Y$300:$Y$362,G$29),"")</f>
        <v/>
      </c>
      <c r="H75" s="75" t="str">
        <f>IFERROR(LARGE('N 35-44'!$Y$300:$Y$362,H$29),"")</f>
        <v/>
      </c>
      <c r="I75" s="75" t="str">
        <f>IFERROR(LARGE('N 35-44'!$Y$300:$Y$362,I$29),"")</f>
        <v/>
      </c>
      <c r="J75" s="75" t="str">
        <f>IFERROR(LARGE('N 35-44'!$Y$300:$Y$362,J$29),"")</f>
        <v/>
      </c>
      <c r="K75" s="75" t="str">
        <f>IFERROR(LARGE('N 35-44'!$Y$300:$Y$362,K$29),"")</f>
        <v/>
      </c>
      <c r="L75" s="75" t="str">
        <f>IFERROR(LARGE('N 35-44'!$Y$300:$Y$362,L$29),"")</f>
        <v/>
      </c>
      <c r="M75" s="75" t="str">
        <f>IFERROR(LARGE('N 35-44'!$Y$300:$Y$362,M$29),"")</f>
        <v/>
      </c>
      <c r="N75" s="75" t="str">
        <f>IFERROR(LARGE('N 35-44'!$Y$300:$Y$362,N$29),"")</f>
        <v/>
      </c>
      <c r="O75" s="75" t="str">
        <f>IFERROR(LARGE('N 35-44'!$Y$300:$Y$362,O$29),"")</f>
        <v/>
      </c>
      <c r="P75" s="75" t="str">
        <f>IFERROR(LARGE('N 35-44'!$Y$300:$Y$362,P$29),"")</f>
        <v/>
      </c>
      <c r="Q75" s="75" t="str">
        <f>IFERROR(LARGE('N 35-44'!$Y$300:$Y$362,Q$29),"")</f>
        <v/>
      </c>
      <c r="R75" s="75" t="str">
        <f>IFERROR(LARGE('N 35-44'!$Y$300:$Y$362,R$29),"")</f>
        <v/>
      </c>
      <c r="S75" s="75" t="str">
        <f>IFERROR(LARGE('N 35-44'!$Y$300:$Y$362,S$29),"")</f>
        <v/>
      </c>
      <c r="T75" s="75" t="str">
        <f>IFERROR(LARGE('N 35-44'!$Y$300:$Y$362,T$29),"")</f>
        <v/>
      </c>
      <c r="U75" s="75" t="str">
        <f>IFERROR(LARGE('N 35-44'!$Y$300:$Y$362,U$29),"")</f>
        <v/>
      </c>
      <c r="V75" s="75" t="str">
        <f>IFERROR(LARGE('N 35-44'!$Y$300:$Y$362,V$29),"")</f>
        <v/>
      </c>
      <c r="W75" s="75" t="str">
        <f>IFERROR(LARGE('N 35-44'!$Y$300:$Y$362,W$29),"")</f>
        <v/>
      </c>
      <c r="X75" s="75" t="str">
        <f>IFERROR(LARGE('N 35-44'!$Y$300:$Y$362,X$29),"")</f>
        <v/>
      </c>
      <c r="Y75" s="75" t="str">
        <f>IFERROR(LARGE('N 35-44'!$Y$300:$Y$362,Y$29),"")</f>
        <v/>
      </c>
      <c r="Z75" s="75" t="str">
        <f>IFERROR(LARGE('N 35-44'!$Y$300:$Y$362,Z$29),"")</f>
        <v/>
      </c>
      <c r="AA75" s="75" t="str">
        <f>IFERROR(LARGE('N 35-44'!$Y$300:$Y$362,AA$29),"")</f>
        <v/>
      </c>
      <c r="AB75" s="75" t="str">
        <f>IFERROR(LARGE('N 35-44'!$Y$300:$Y$362,AB$29),"")</f>
        <v/>
      </c>
      <c r="AC75" s="75" t="str">
        <f>IFERROR(LARGE('N 35-44'!$Y$300:$Y$362,AC$29),"")</f>
        <v/>
      </c>
      <c r="AD75" s="75" t="str">
        <f>IFERROR(LARGE('N 35-44'!$Y$300:$Y$362,AD$29),"")</f>
        <v/>
      </c>
      <c r="AE75" s="75" t="str">
        <f>IFERROR(LARGE('N 35-44'!$Y$300:$Y$362,AE$29),"")</f>
        <v/>
      </c>
      <c r="AF75" s="75" t="str">
        <f>IFERROR(LARGE('N 35-44'!$Y$300:$Y$362,AF$29),"")</f>
        <v/>
      </c>
      <c r="AG75" s="75" t="str">
        <f>IFERROR(LARGE('N 35-44'!$Y$300:$Y$362,AG$29),"")</f>
        <v/>
      </c>
      <c r="AH75" s="75" t="str">
        <f>IFERROR(LARGE('N 35-44'!$Y$300:$Y$362,AH$29),"")</f>
        <v/>
      </c>
      <c r="AI75" s="75" t="str">
        <f>IFERROR(LARGE('N 35-44'!$Y$300:$Y$362,AI$29),"")</f>
        <v/>
      </c>
      <c r="AJ75" s="75" t="str">
        <f>IFERROR(LARGE('N 35-44'!$Y$300:$Y$362,AJ$29),"")</f>
        <v/>
      </c>
      <c r="AK75" s="75" t="str">
        <f>IFERROR(LARGE('N 35-44'!$Y$300:$Y$362,AK$29),"")</f>
        <v/>
      </c>
      <c r="AL75" s="75" t="str">
        <f>IFERROR(LARGE('N 35-44'!$Y$300:$Y$362,AL$29),"")</f>
        <v/>
      </c>
      <c r="AM75" s="75" t="str">
        <f>IFERROR(LARGE('N 35-44'!$Y$300:$Y$362,AM$29),"")</f>
        <v/>
      </c>
      <c r="AN75" s="75" t="str">
        <f>IFERROR(LARGE('N 35-44'!$Y$300:$Y$362,AN$29),"")</f>
        <v/>
      </c>
      <c r="AO75" s="75" t="str">
        <f>IFERROR(LARGE('N 35-44'!$Y$300:$Y$362,AO$29),"")</f>
        <v/>
      </c>
      <c r="AP75" s="75" t="str">
        <f>IFERROR(LARGE('N 35-44'!$Y$300:$Y$362,AP$29),"")</f>
        <v/>
      </c>
      <c r="AQ75" s="76" t="str">
        <f>IFERROR(LARGE('N 35-44'!$Y$300:$Y$362,AQ$29),"")</f>
        <v/>
      </c>
    </row>
    <row r="76" spans="1:43" hidden="1" x14ac:dyDescent="0.2">
      <c r="B76" s="70" t="s">
        <v>117</v>
      </c>
      <c r="D76" s="74" t="str">
        <f>IFERROR(LARGE('N 45-59'!$Y$300:$Y$363,D$29),"")</f>
        <v/>
      </c>
      <c r="E76" s="75" t="str">
        <f>IFERROR(LARGE('N 45-59'!$Y$300:$Y$363,E$29),"")</f>
        <v/>
      </c>
      <c r="F76" s="75" t="str">
        <f>IFERROR(LARGE('N 45-59'!$Y$300:$Y$363,F$29),"")</f>
        <v/>
      </c>
      <c r="G76" s="75" t="str">
        <f>IFERROR(LARGE('N 45-59'!$Y$300:$Y$363,G$29),"")</f>
        <v/>
      </c>
      <c r="H76" s="75" t="str">
        <f>IFERROR(LARGE('N 45-59'!$Y$300:$Y$363,H$29),"")</f>
        <v/>
      </c>
      <c r="I76" s="75" t="str">
        <f>IFERROR(LARGE('N 45-59'!$Y$300:$Y$363,I$29),"")</f>
        <v/>
      </c>
      <c r="J76" s="75" t="str">
        <f>IFERROR(LARGE('N 45-59'!$Y$300:$Y$363,J$29),"")</f>
        <v/>
      </c>
      <c r="K76" s="75" t="str">
        <f>IFERROR(LARGE('N 45-59'!$Y$300:$Y$363,K$29),"")</f>
        <v/>
      </c>
      <c r="L76" s="75" t="str">
        <f>IFERROR(LARGE('N 45-59'!$Y$300:$Y$363,L$29),"")</f>
        <v/>
      </c>
      <c r="M76" s="75" t="str">
        <f>IFERROR(LARGE('N 45-59'!$Y$300:$Y$363,M$29),"")</f>
        <v/>
      </c>
      <c r="N76" s="75" t="str">
        <f>IFERROR(LARGE('N 45-59'!$Y$300:$Y$363,N$29),"")</f>
        <v/>
      </c>
      <c r="O76" s="75" t="str">
        <f>IFERROR(LARGE('N 45-59'!$Y$300:$Y$363,O$29),"")</f>
        <v/>
      </c>
      <c r="P76" s="75" t="str">
        <f>IFERROR(LARGE('N 45-59'!$Y$300:$Y$363,P$29),"")</f>
        <v/>
      </c>
      <c r="Q76" s="75" t="str">
        <f>IFERROR(LARGE('N 45-59'!$Y$300:$Y$363,Q$29),"")</f>
        <v/>
      </c>
      <c r="R76" s="75" t="str">
        <f>IFERROR(LARGE('N 45-59'!$Y$300:$Y$363,R$29),"")</f>
        <v/>
      </c>
      <c r="S76" s="75" t="str">
        <f>IFERROR(LARGE('N 45-59'!$Y$300:$Y$363,S$29),"")</f>
        <v/>
      </c>
      <c r="T76" s="75" t="str">
        <f>IFERROR(LARGE('N 45-59'!$Y$300:$Y$363,T$29),"")</f>
        <v/>
      </c>
      <c r="U76" s="75" t="str">
        <f>IFERROR(LARGE('N 45-59'!$Y$300:$Y$363,U$29),"")</f>
        <v/>
      </c>
      <c r="V76" s="75" t="str">
        <f>IFERROR(LARGE('N 45-59'!$Y$300:$Y$363,V$29),"")</f>
        <v/>
      </c>
      <c r="W76" s="75" t="str">
        <f>IFERROR(LARGE('N 45-59'!$Y$300:$Y$363,W$29),"")</f>
        <v/>
      </c>
      <c r="X76" s="75" t="str">
        <f>IFERROR(LARGE('N 45-59'!$Y$300:$Y$363,X$29),"")</f>
        <v/>
      </c>
      <c r="Y76" s="75" t="str">
        <f>IFERROR(LARGE('N 45-59'!$Y$300:$Y$363,Y$29),"")</f>
        <v/>
      </c>
      <c r="Z76" s="75" t="str">
        <f>IFERROR(LARGE('N 45-59'!$Y$300:$Y$363,Z$29),"")</f>
        <v/>
      </c>
      <c r="AA76" s="75" t="str">
        <f>IFERROR(LARGE('N 45-59'!$Y$300:$Y$363,AA$29),"")</f>
        <v/>
      </c>
      <c r="AB76" s="75" t="str">
        <f>IFERROR(LARGE('N 45-59'!$Y$300:$Y$363,AB$29),"")</f>
        <v/>
      </c>
      <c r="AC76" s="75" t="str">
        <f>IFERROR(LARGE('N 45-59'!$Y$300:$Y$363,AC$29),"")</f>
        <v/>
      </c>
      <c r="AD76" s="75" t="str">
        <f>IFERROR(LARGE('N 45-59'!$Y$300:$Y$363,AD$29),"")</f>
        <v/>
      </c>
      <c r="AE76" s="75" t="str">
        <f>IFERROR(LARGE('N 45-59'!$Y$300:$Y$363,AE$29),"")</f>
        <v/>
      </c>
      <c r="AF76" s="75" t="str">
        <f>IFERROR(LARGE('N 45-59'!$Y$300:$Y$363,AF$29),"")</f>
        <v/>
      </c>
      <c r="AG76" s="75" t="str">
        <f>IFERROR(LARGE('N 45-59'!$Y$300:$Y$363,AG$29),"")</f>
        <v/>
      </c>
      <c r="AH76" s="75" t="str">
        <f>IFERROR(LARGE('N 45-59'!$Y$300:$Y$363,AH$29),"")</f>
        <v/>
      </c>
      <c r="AI76" s="75" t="str">
        <f>IFERROR(LARGE('N 45-59'!$Y$300:$Y$363,AI$29),"")</f>
        <v/>
      </c>
      <c r="AJ76" s="75" t="str">
        <f>IFERROR(LARGE('N 45-59'!$Y$300:$Y$363,AJ$29),"")</f>
        <v/>
      </c>
      <c r="AK76" s="75" t="str">
        <f>IFERROR(LARGE('N 45-59'!$Y$300:$Y$363,AK$29),"")</f>
        <v/>
      </c>
      <c r="AL76" s="75" t="str">
        <f>IFERROR(LARGE('N 45-59'!$Y$300:$Y$363,AL$29),"")</f>
        <v/>
      </c>
      <c r="AM76" s="75" t="str">
        <f>IFERROR(LARGE('N 45-59'!$Y$300:$Y$363,AM$29),"")</f>
        <v/>
      </c>
      <c r="AN76" s="75" t="str">
        <f>IFERROR(LARGE('N 45-59'!$Y$300:$Y$363,AN$29),"")</f>
        <v/>
      </c>
      <c r="AO76" s="75" t="str">
        <f>IFERROR(LARGE('N 45-59'!$Y$300:$Y$363,AO$29),"")</f>
        <v/>
      </c>
      <c r="AP76" s="75" t="str">
        <f>IFERROR(LARGE('N 45-59'!$Y$300:$Y$363,AP$29),"")</f>
        <v/>
      </c>
      <c r="AQ76" s="76" t="str">
        <f>IFERROR(LARGE('N 45-59'!$Y$300:$Y$363,AQ$29),"")</f>
        <v/>
      </c>
    </row>
    <row r="77" spans="1:43" hidden="1" x14ac:dyDescent="0.2">
      <c r="B77" s="70" t="s">
        <v>93</v>
      </c>
      <c r="D77" s="74" t="str">
        <f>IFERROR(LARGE('N 60-69'!$Y$300:$Y$366,D$29),"")</f>
        <v/>
      </c>
      <c r="E77" s="75" t="str">
        <f>IFERROR(LARGE('N 60-69'!$Y$300:$Y$366,E$29),"")</f>
        <v/>
      </c>
      <c r="F77" s="75" t="str">
        <f>IFERROR(LARGE('N 60-69'!$Y$300:$Y$366,F$29),"")</f>
        <v/>
      </c>
      <c r="G77" s="75" t="str">
        <f>IFERROR(LARGE('N 60-69'!$Y$300:$Y$366,G$29),"")</f>
        <v/>
      </c>
      <c r="H77" s="75" t="str">
        <f>IFERROR(LARGE('N 60-69'!$Y$300:$Y$366,H$29),"")</f>
        <v/>
      </c>
      <c r="I77" s="75" t="str">
        <f>IFERROR(LARGE('N 60-69'!$Y$300:$Y$366,I$29),"")</f>
        <v/>
      </c>
      <c r="J77" s="75" t="str">
        <f>IFERROR(LARGE('N 60-69'!$Y$300:$Y$366,J$29),"")</f>
        <v/>
      </c>
      <c r="K77" s="75" t="str">
        <f>IFERROR(LARGE('N 60-69'!$Y$300:$Y$366,K$29),"")</f>
        <v/>
      </c>
      <c r="L77" s="75" t="str">
        <f>IFERROR(LARGE('N 60-69'!$Y$300:$Y$366,L$29),"")</f>
        <v/>
      </c>
      <c r="M77" s="75" t="str">
        <f>IFERROR(LARGE('N 60-69'!$Y$300:$Y$366,M$29),"")</f>
        <v/>
      </c>
      <c r="N77" s="75" t="str">
        <f>IFERROR(LARGE('N 60-69'!$Y$300:$Y$366,N$29),"")</f>
        <v/>
      </c>
      <c r="O77" s="75" t="str">
        <f>IFERROR(LARGE('N 60-69'!$Y$300:$Y$366,O$29),"")</f>
        <v/>
      </c>
      <c r="P77" s="75" t="str">
        <f>IFERROR(LARGE('N 60-69'!$Y$300:$Y$366,P$29),"")</f>
        <v/>
      </c>
      <c r="Q77" s="75" t="str">
        <f>IFERROR(LARGE('N 60-69'!$Y$300:$Y$366,Q$29),"")</f>
        <v/>
      </c>
      <c r="R77" s="75" t="str">
        <f>IFERROR(LARGE('N 60-69'!$Y$300:$Y$366,R$29),"")</f>
        <v/>
      </c>
      <c r="S77" s="75" t="str">
        <f>IFERROR(LARGE('N 60-69'!$Y$300:$Y$366,S$29),"")</f>
        <v/>
      </c>
      <c r="T77" s="75" t="str">
        <f>IFERROR(LARGE('N 60-69'!$Y$300:$Y$366,T$29),"")</f>
        <v/>
      </c>
      <c r="U77" s="75" t="str">
        <f>IFERROR(LARGE('N 60-69'!$Y$300:$Y$366,U$29),"")</f>
        <v/>
      </c>
      <c r="V77" s="75" t="str">
        <f>IFERROR(LARGE('N 60-69'!$Y$300:$Y$366,V$29),"")</f>
        <v/>
      </c>
      <c r="W77" s="75" t="str">
        <f>IFERROR(LARGE('N 60-69'!$Y$300:$Y$366,W$29),"")</f>
        <v/>
      </c>
      <c r="X77" s="75" t="str">
        <f>IFERROR(LARGE('N 60-69'!$Y$300:$Y$366,X$29),"")</f>
        <v/>
      </c>
      <c r="Y77" s="75" t="str">
        <f>IFERROR(LARGE('N 60-69'!$Y$300:$Y$366,Y$29),"")</f>
        <v/>
      </c>
      <c r="Z77" s="75" t="str">
        <f>IFERROR(LARGE('N 60-69'!$Y$300:$Y$366,Z$29),"")</f>
        <v/>
      </c>
      <c r="AA77" s="75" t="str">
        <f>IFERROR(LARGE('N 60-69'!$Y$300:$Y$366,AA$29),"")</f>
        <v/>
      </c>
      <c r="AB77" s="75" t="str">
        <f>IFERROR(LARGE('N 60-69'!$Y$300:$Y$366,AB$29),"")</f>
        <v/>
      </c>
      <c r="AC77" s="75" t="str">
        <f>IFERROR(LARGE('N 60-69'!$Y$300:$Y$366,AC$29),"")</f>
        <v/>
      </c>
      <c r="AD77" s="75" t="str">
        <f>IFERROR(LARGE('N 60-69'!$Y$300:$Y$366,AD$29),"")</f>
        <v/>
      </c>
      <c r="AE77" s="75" t="str">
        <f>IFERROR(LARGE('N 60-69'!$Y$300:$Y$366,AE$29),"")</f>
        <v/>
      </c>
      <c r="AF77" s="75" t="str">
        <f>IFERROR(LARGE('N 60-69'!$Y$300:$Y$366,AF$29),"")</f>
        <v/>
      </c>
      <c r="AG77" s="75" t="str">
        <f>IFERROR(LARGE('N 60-69'!$Y$300:$Y$366,AG$29),"")</f>
        <v/>
      </c>
      <c r="AH77" s="75" t="str">
        <f>IFERROR(LARGE('N 60-69'!$Y$300:$Y$366,AH$29),"")</f>
        <v/>
      </c>
      <c r="AI77" s="75" t="str">
        <f>IFERROR(LARGE('N 60-69'!$Y$300:$Y$366,AI$29),"")</f>
        <v/>
      </c>
      <c r="AJ77" s="75" t="str">
        <f>IFERROR(LARGE('N 60-69'!$Y$300:$Y$366,AJ$29),"")</f>
        <v/>
      </c>
      <c r="AK77" s="75" t="str">
        <f>IFERROR(LARGE('N 60-69'!$Y$300:$Y$366,AK$29),"")</f>
        <v/>
      </c>
      <c r="AL77" s="75" t="str">
        <f>IFERROR(LARGE('N 60-69'!$Y$300:$Y$366,AL$29),"")</f>
        <v/>
      </c>
      <c r="AM77" s="75" t="str">
        <f>IFERROR(LARGE('N 60-69'!$Y$300:$Y$366,AM$29),"")</f>
        <v/>
      </c>
      <c r="AN77" s="75" t="str">
        <f>IFERROR(LARGE('N 60-69'!$Y$300:$Y$366,AN$29),"")</f>
        <v/>
      </c>
      <c r="AO77" s="75" t="str">
        <f>IFERROR(LARGE('N 60-69'!$Y$300:$Y$366,AO$29),"")</f>
        <v/>
      </c>
      <c r="AP77" s="75" t="str">
        <f>IFERROR(LARGE('N 60-69'!$Y$300:$Y$366,AP$29),"")</f>
        <v/>
      </c>
      <c r="AQ77" s="76" t="str">
        <f>IFERROR(LARGE('N 60-69'!$Y$300:$Y$366,AQ$29),"")</f>
        <v/>
      </c>
    </row>
    <row r="78" spans="1:43" hidden="1" x14ac:dyDescent="0.2">
      <c r="B78" s="70" t="s">
        <v>115</v>
      </c>
      <c r="D78" s="74" t="str">
        <f>IFERROR(LARGE('N 70+'!$Y$300:$Y$362,D$29),"")</f>
        <v/>
      </c>
      <c r="E78" s="75" t="str">
        <f>IFERROR(LARGE('N 70+'!$Y$300:$Y$362,E$29),"")</f>
        <v/>
      </c>
      <c r="F78" s="75" t="str">
        <f>IFERROR(LARGE('N 70+'!$Y$300:$Y$362,F$29),"")</f>
        <v/>
      </c>
      <c r="G78" s="75" t="str">
        <f>IFERROR(LARGE('N 70+'!$Y$300:$Y$362,G$29),"")</f>
        <v/>
      </c>
      <c r="H78" s="75" t="str">
        <f>IFERROR(LARGE('N 70+'!$Y$300:$Y$362,H$29),"")</f>
        <v/>
      </c>
      <c r="I78" s="75" t="str">
        <f>IFERROR(LARGE('N 70+'!$Y$300:$Y$362,I$29),"")</f>
        <v/>
      </c>
      <c r="J78" s="75" t="str">
        <f>IFERROR(LARGE('N 70+'!$Y$300:$Y$362,J$29),"")</f>
        <v/>
      </c>
      <c r="K78" s="75" t="str">
        <f>IFERROR(LARGE('N 70+'!$Y$300:$Y$362,K$29),"")</f>
        <v/>
      </c>
      <c r="L78" s="75" t="str">
        <f>IFERROR(LARGE('N 70+'!$Y$300:$Y$362,L$29),"")</f>
        <v/>
      </c>
      <c r="M78" s="75" t="str">
        <f>IFERROR(LARGE('N 70+'!$Y$300:$Y$362,M$29),"")</f>
        <v/>
      </c>
      <c r="N78" s="75" t="str">
        <f>IFERROR(LARGE('N 70+'!$Y$300:$Y$362,N$29),"")</f>
        <v/>
      </c>
      <c r="O78" s="75" t="str">
        <f>IFERROR(LARGE('N 70+'!$Y$300:$Y$362,O$29),"")</f>
        <v/>
      </c>
      <c r="P78" s="75" t="str">
        <f>IFERROR(LARGE('N 70+'!$Y$300:$Y$362,P$29),"")</f>
        <v/>
      </c>
      <c r="Q78" s="75" t="str">
        <f>IFERROR(LARGE('N 70+'!$Y$300:$Y$362,Q$29),"")</f>
        <v/>
      </c>
      <c r="R78" s="75" t="str">
        <f>IFERROR(LARGE('N 70+'!$Y$300:$Y$362,R$29),"")</f>
        <v/>
      </c>
      <c r="S78" s="75" t="str">
        <f>IFERROR(LARGE('N 70+'!$Y$300:$Y$362,S$29),"")</f>
        <v/>
      </c>
      <c r="T78" s="75" t="str">
        <f>IFERROR(LARGE('N 70+'!$Y$300:$Y$362,T$29),"")</f>
        <v/>
      </c>
      <c r="U78" s="75" t="str">
        <f>IFERROR(LARGE('N 70+'!$Y$300:$Y$362,U$29),"")</f>
        <v/>
      </c>
      <c r="V78" s="75" t="str">
        <f>IFERROR(LARGE('N 70+'!$Y$300:$Y$362,V$29),"")</f>
        <v/>
      </c>
      <c r="W78" s="75" t="str">
        <f>IFERROR(LARGE('N 70+'!$Y$300:$Y$362,W$29),"")</f>
        <v/>
      </c>
      <c r="X78" s="75" t="str">
        <f>IFERROR(LARGE('N 70+'!$Y$300:$Y$362,X$29),"")</f>
        <v/>
      </c>
      <c r="Y78" s="75" t="str">
        <f>IFERROR(LARGE('N 70+'!$Y$300:$Y$362,Y$29),"")</f>
        <v/>
      </c>
      <c r="Z78" s="75" t="str">
        <f>IFERROR(LARGE('N 70+'!$Y$300:$Y$362,Z$29),"")</f>
        <v/>
      </c>
      <c r="AA78" s="75" t="str">
        <f>IFERROR(LARGE('N 70+'!$Y$300:$Y$362,AA$29),"")</f>
        <v/>
      </c>
      <c r="AB78" s="75" t="str">
        <f>IFERROR(LARGE('N 70+'!$Y$300:$Y$362,AB$29),"")</f>
        <v/>
      </c>
      <c r="AC78" s="75" t="str">
        <f>IFERROR(LARGE('N 70+'!$Y$300:$Y$362,AC$29),"")</f>
        <v/>
      </c>
      <c r="AD78" s="75" t="str">
        <f>IFERROR(LARGE('N 70+'!$Y$300:$Y$362,AD$29),"")</f>
        <v/>
      </c>
      <c r="AE78" s="75" t="str">
        <f>IFERROR(LARGE('N 70+'!$Y$300:$Y$362,AE$29),"")</f>
        <v/>
      </c>
      <c r="AF78" s="75" t="str">
        <f>IFERROR(LARGE('N 70+'!$Y$300:$Y$362,AF$29),"")</f>
        <v/>
      </c>
      <c r="AG78" s="75" t="str">
        <f>IFERROR(LARGE('N 70+'!$Y$300:$Y$362,AG$29),"")</f>
        <v/>
      </c>
      <c r="AH78" s="75" t="str">
        <f>IFERROR(LARGE('N 70+'!$Y$300:$Y$362,AH$29),"")</f>
        <v/>
      </c>
      <c r="AI78" s="75" t="str">
        <f>IFERROR(LARGE('N 70+'!$Y$300:$Y$362,AI$29),"")</f>
        <v/>
      </c>
      <c r="AJ78" s="75" t="str">
        <f>IFERROR(LARGE('N 70+'!$Y$300:$Y$362,AJ$29),"")</f>
        <v/>
      </c>
      <c r="AK78" s="75" t="str">
        <f>IFERROR(LARGE('N 70+'!$Y$300:$Y$362,AK$29),"")</f>
        <v/>
      </c>
      <c r="AL78" s="75" t="str">
        <f>IFERROR(LARGE('N 70+'!$Y$300:$Y$362,AL$29),"")</f>
        <v/>
      </c>
      <c r="AM78" s="75" t="str">
        <f>IFERROR(LARGE('N 70+'!$Y$300:$Y$362,AM$29),"")</f>
        <v/>
      </c>
      <c r="AN78" s="75" t="str">
        <f>IFERROR(LARGE('N 70+'!$Y$300:$Y$362,AN$29),"")</f>
        <v/>
      </c>
      <c r="AO78" s="75" t="str">
        <f>IFERROR(LARGE('N 70+'!$Y$300:$Y$362,AO$29),"")</f>
        <v/>
      </c>
      <c r="AP78" s="75" t="str">
        <f>IFERROR(LARGE('N 70+'!$Y$300:$Y$362,AP$29),"")</f>
        <v/>
      </c>
      <c r="AQ78" s="76" t="str">
        <f>IFERROR(LARGE('N 70+'!$Y$300:$Y$362,AQ$29),"")</f>
        <v/>
      </c>
    </row>
    <row r="79" spans="1:43" hidden="1" x14ac:dyDescent="0.2">
      <c r="A79" s="63" t="s">
        <v>80</v>
      </c>
      <c r="B79" s="69" t="s">
        <v>90</v>
      </c>
      <c r="D79" s="71" t="str">
        <f>IFERROR(LARGE('M 35-49'!$Z$300:$Z$350,D$29),"")</f>
        <v/>
      </c>
      <c r="E79" s="72" t="str">
        <f>IFERROR(LARGE('M 35-49'!$Z$300:$Z$350,E$29),"")</f>
        <v/>
      </c>
      <c r="F79" s="72" t="str">
        <f>IFERROR(LARGE('M 35-49'!$Z$300:$Z$350,F$29),"")</f>
        <v/>
      </c>
      <c r="G79" s="72" t="str">
        <f>IFERROR(LARGE('M 35-49'!$Z$300:$Z$350,G$29),"")</f>
        <v/>
      </c>
      <c r="H79" s="72" t="str">
        <f>IFERROR(LARGE('M 35-49'!$Z$300:$Z$350,H$29),"")</f>
        <v/>
      </c>
      <c r="I79" s="72" t="str">
        <f>IFERROR(LARGE('M 35-49'!$Z$300:$Z$350,I$29),"")</f>
        <v/>
      </c>
      <c r="J79" s="72" t="str">
        <f>IFERROR(LARGE('M 35-49'!$Z$300:$Z$350,J$29),"")</f>
        <v/>
      </c>
      <c r="K79" s="72" t="str">
        <f>IFERROR(LARGE('M 35-49'!$Z$300:$Z$350,K$29),"")</f>
        <v/>
      </c>
      <c r="L79" s="72" t="str">
        <f>IFERROR(LARGE('M 35-49'!$Z$300:$Z$350,L$29),"")</f>
        <v/>
      </c>
      <c r="M79" s="72" t="str">
        <f>IFERROR(LARGE('M 35-49'!$Z$300:$Z$350,M$29),"")</f>
        <v/>
      </c>
      <c r="N79" s="72" t="str">
        <f>IFERROR(LARGE('M 35-49'!$Z$300:$Z$350,N$29),"")</f>
        <v/>
      </c>
      <c r="O79" s="72" t="str">
        <f>IFERROR(LARGE('M 35-49'!$Z$300:$Z$350,O$29),"")</f>
        <v/>
      </c>
      <c r="P79" s="72" t="str">
        <f>IFERROR(LARGE('M 35-49'!$Z$300:$Z$350,P$29),"")</f>
        <v/>
      </c>
      <c r="Q79" s="72" t="str">
        <f>IFERROR(LARGE('M 35-49'!$Z$300:$Z$350,Q$29),"")</f>
        <v/>
      </c>
      <c r="R79" s="72" t="str">
        <f>IFERROR(LARGE('M 35-49'!$Z$300:$Z$350,R$29),"")</f>
        <v/>
      </c>
      <c r="S79" s="72" t="str">
        <f>IFERROR(LARGE('M 35-49'!$Z$300:$Z$350,S$29),"")</f>
        <v/>
      </c>
      <c r="T79" s="72" t="str">
        <f>IFERROR(LARGE('M 35-49'!$Z$300:$Z$350,T$29),"")</f>
        <v/>
      </c>
      <c r="U79" s="72" t="str">
        <f>IFERROR(LARGE('M 35-49'!$Z$300:$Z$350,U$29),"")</f>
        <v/>
      </c>
      <c r="V79" s="72" t="str">
        <f>IFERROR(LARGE('M 35-49'!$Z$300:$Z$350,V$29),"")</f>
        <v/>
      </c>
      <c r="W79" s="72" t="str">
        <f>IFERROR(LARGE('M 35-49'!$Z$300:$Z$350,W$29),"")</f>
        <v/>
      </c>
      <c r="X79" s="72" t="str">
        <f>IFERROR(LARGE('M 35-49'!$Z$300:$Z$350,X$29),"")</f>
        <v/>
      </c>
      <c r="Y79" s="72" t="str">
        <f>IFERROR(LARGE('M 35-49'!$Z$300:$Z$350,Y$29),"")</f>
        <v/>
      </c>
      <c r="Z79" s="72" t="str">
        <f>IFERROR(LARGE('M 35-49'!$Z$300:$Z$350,Z$29),"")</f>
        <v/>
      </c>
      <c r="AA79" s="72" t="str">
        <f>IFERROR(LARGE('M 35-49'!$Z$300:$Z$350,AA$29),"")</f>
        <v/>
      </c>
      <c r="AB79" s="72" t="str">
        <f>IFERROR(LARGE('M 35-49'!$Z$300:$Z$350,AB$29),"")</f>
        <v/>
      </c>
      <c r="AC79" s="72" t="str">
        <f>IFERROR(LARGE('M 35-49'!$Z$300:$Z$350,AC$29),"")</f>
        <v/>
      </c>
      <c r="AD79" s="72" t="str">
        <f>IFERROR(LARGE('M 35-49'!$Z$300:$Z$350,AD$29),"")</f>
        <v/>
      </c>
      <c r="AE79" s="72" t="str">
        <f>IFERROR(LARGE('M 35-49'!$Z$300:$Z$350,AE$29),"")</f>
        <v/>
      </c>
      <c r="AF79" s="72" t="str">
        <f>IFERROR(LARGE('M 35-49'!$Z$300:$Z$350,AF$29),"")</f>
        <v/>
      </c>
      <c r="AG79" s="72" t="str">
        <f>IFERROR(LARGE('M 35-49'!$Z$300:$Z$350,AG$29),"")</f>
        <v/>
      </c>
      <c r="AH79" s="72" t="str">
        <f>IFERROR(LARGE('M 35-49'!$Z$300:$Z$350,AH$29),"")</f>
        <v/>
      </c>
      <c r="AI79" s="72" t="str">
        <f>IFERROR(LARGE('M 35-49'!$Z$300:$Z$350,AI$29),"")</f>
        <v/>
      </c>
      <c r="AJ79" s="72" t="str">
        <f>IFERROR(LARGE('M 35-49'!$Z$300:$Z$350,AJ$29),"")</f>
        <v/>
      </c>
      <c r="AK79" s="72" t="str">
        <f>IFERROR(LARGE('M 35-49'!$Z$300:$Z$350,AK$29),"")</f>
        <v/>
      </c>
      <c r="AL79" s="72" t="str">
        <f>IFERROR(LARGE('M 35-49'!$Z$300:$Z$350,AL$29),"")</f>
        <v/>
      </c>
      <c r="AM79" s="72" t="str">
        <f>IFERROR(LARGE('M 35-49'!$Z$300:$Z$350,AM$29),"")</f>
        <v/>
      </c>
      <c r="AN79" s="72" t="str">
        <f>IFERROR(LARGE('M 35-49'!$Z$300:$Z$350,AN$29),"")</f>
        <v/>
      </c>
      <c r="AO79" s="72" t="str">
        <f>IFERROR(LARGE('M 35-49'!$Z$300:$Z$350,AO$29),"")</f>
        <v/>
      </c>
      <c r="AP79" s="72" t="str">
        <f>IFERROR(LARGE('M 35-49'!$Z$300:$Z$350,AP$29),"")</f>
        <v/>
      </c>
      <c r="AQ79" s="73" t="str">
        <f>IFERROR(LARGE('M 35-49'!$Z$300:$Z$350,AQ$29),"")</f>
        <v/>
      </c>
    </row>
    <row r="80" spans="1:43" hidden="1" x14ac:dyDescent="0.2">
      <c r="B80" s="69" t="s">
        <v>91</v>
      </c>
      <c r="D80" s="74">
        <f>IFERROR(LARGE('M 50-59'!$Z$300:$Z$364,D$29),"")</f>
        <v>5.0039999999999996</v>
      </c>
      <c r="E80" s="75" t="str">
        <f>IFERROR(LARGE('M 50-59'!$Z$300:$Z$364,E$29),"")</f>
        <v/>
      </c>
      <c r="F80" s="75" t="str">
        <f>IFERROR(LARGE('M 50-59'!$Z$300:$Z$364,F$29),"")</f>
        <v/>
      </c>
      <c r="G80" s="75" t="str">
        <f>IFERROR(LARGE('M 50-59'!$Z$300:$Z$364,G$29),"")</f>
        <v/>
      </c>
      <c r="H80" s="75" t="str">
        <f>IFERROR(LARGE('M 50-59'!$Z$300:$Z$364,H$29),"")</f>
        <v/>
      </c>
      <c r="I80" s="75" t="str">
        <f>IFERROR(LARGE('M 50-59'!$Z$300:$Z$364,I$29),"")</f>
        <v/>
      </c>
      <c r="J80" s="75" t="str">
        <f>IFERROR(LARGE('M 50-59'!$Z$300:$Z$364,J$29),"")</f>
        <v/>
      </c>
      <c r="K80" s="75" t="str">
        <f>IFERROR(LARGE('M 50-59'!$Z$300:$Z$364,K$29),"")</f>
        <v/>
      </c>
      <c r="L80" s="75" t="str">
        <f>IFERROR(LARGE('M 50-59'!$Z$300:$Z$364,L$29),"")</f>
        <v/>
      </c>
      <c r="M80" s="75" t="str">
        <f>IFERROR(LARGE('M 50-59'!$Z$300:$Z$364,M$29),"")</f>
        <v/>
      </c>
      <c r="N80" s="75" t="str">
        <f>IFERROR(LARGE('M 50-59'!$Z$300:$Z$364,N$29),"")</f>
        <v/>
      </c>
      <c r="O80" s="75" t="str">
        <f>IFERROR(LARGE('M 50-59'!$Z$300:$Z$364,O$29),"")</f>
        <v/>
      </c>
      <c r="P80" s="75" t="str">
        <f>IFERROR(LARGE('M 50-59'!$Z$300:$Z$364,P$29),"")</f>
        <v/>
      </c>
      <c r="Q80" s="75" t="str">
        <f>IFERROR(LARGE('M 50-59'!$Z$300:$Z$364,Q$29),"")</f>
        <v/>
      </c>
      <c r="R80" s="75" t="str">
        <f>IFERROR(LARGE('M 50-59'!$Z$300:$Z$364,R$29),"")</f>
        <v/>
      </c>
      <c r="S80" s="75" t="str">
        <f>IFERROR(LARGE('M 50-59'!$Z$300:$Z$364,S$29),"")</f>
        <v/>
      </c>
      <c r="T80" s="75" t="str">
        <f>IFERROR(LARGE('M 50-59'!$Z$300:$Z$364,T$29),"")</f>
        <v/>
      </c>
      <c r="U80" s="75" t="str">
        <f>IFERROR(LARGE('M 50-59'!$Z$300:$Z$364,U$29),"")</f>
        <v/>
      </c>
      <c r="V80" s="75" t="str">
        <f>IFERROR(LARGE('M 50-59'!$Z$300:$Z$364,V$29),"")</f>
        <v/>
      </c>
      <c r="W80" s="75" t="str">
        <f>IFERROR(LARGE('M 50-59'!$Z$300:$Z$364,W$29),"")</f>
        <v/>
      </c>
      <c r="X80" s="75" t="str">
        <f>IFERROR(LARGE('M 50-59'!$Z$300:$Z$364,X$29),"")</f>
        <v/>
      </c>
      <c r="Y80" s="75" t="str">
        <f>IFERROR(LARGE('M 50-59'!$Z$300:$Z$364,Y$29),"")</f>
        <v/>
      </c>
      <c r="Z80" s="75" t="str">
        <f>IFERROR(LARGE('M 50-59'!$Z$300:$Z$364,Z$29),"")</f>
        <v/>
      </c>
      <c r="AA80" s="75" t="str">
        <f>IFERROR(LARGE('M 50-59'!$Z$300:$Z$364,AA$29),"")</f>
        <v/>
      </c>
      <c r="AB80" s="75" t="str">
        <f>IFERROR(LARGE('M 50-59'!$Z$300:$Z$364,AB$29),"")</f>
        <v/>
      </c>
      <c r="AC80" s="75" t="str">
        <f>IFERROR(LARGE('M 50-59'!$Z$300:$Z$364,AC$29),"")</f>
        <v/>
      </c>
      <c r="AD80" s="75" t="str">
        <f>IFERROR(LARGE('M 50-59'!$Z$300:$Z$364,AD$29),"")</f>
        <v/>
      </c>
      <c r="AE80" s="75" t="str">
        <f>IFERROR(LARGE('M 50-59'!$Z$300:$Z$364,AE$29),"")</f>
        <v/>
      </c>
      <c r="AF80" s="75" t="str">
        <f>IFERROR(LARGE('M 50-59'!$Z$300:$Z$364,AF$29),"")</f>
        <v/>
      </c>
      <c r="AG80" s="75" t="str">
        <f>IFERROR(LARGE('M 50-59'!$Z$300:$Z$364,AG$29),"")</f>
        <v/>
      </c>
      <c r="AH80" s="75" t="str">
        <f>IFERROR(LARGE('M 50-59'!$Z$300:$Z$364,AH$29),"")</f>
        <v/>
      </c>
      <c r="AI80" s="75" t="str">
        <f>IFERROR(LARGE('M 50-59'!$Z$300:$Z$364,AI$29),"")</f>
        <v/>
      </c>
      <c r="AJ80" s="75" t="str">
        <f>IFERROR(LARGE('M 50-59'!$Z$300:$Z$364,AJ$29),"")</f>
        <v/>
      </c>
      <c r="AK80" s="75" t="str">
        <f>IFERROR(LARGE('M 50-59'!$Z$300:$Z$364,AK$29),"")</f>
        <v/>
      </c>
      <c r="AL80" s="75" t="str">
        <f>IFERROR(LARGE('M 50-59'!$Z$300:$Z$364,AL$29),"")</f>
        <v/>
      </c>
      <c r="AM80" s="75" t="str">
        <f>IFERROR(LARGE('M 50-59'!$Z$300:$Z$364,AM$29),"")</f>
        <v/>
      </c>
      <c r="AN80" s="75" t="str">
        <f>IFERROR(LARGE('M 50-59'!$Z$300:$Z$364,AN$29),"")</f>
        <v/>
      </c>
      <c r="AO80" s="75" t="str">
        <f>IFERROR(LARGE('M 50-59'!$Z$300:$Z$364,AO$29),"")</f>
        <v/>
      </c>
      <c r="AP80" s="75" t="str">
        <f>IFERROR(LARGE('M 50-59'!$Z$300:$Z$364,AP$29),"")</f>
        <v/>
      </c>
      <c r="AQ80" s="76" t="str">
        <f>IFERROR(LARGE('M 50-59'!$Z$300:$Z$364,AQ$29),"")</f>
        <v/>
      </c>
    </row>
    <row r="81" spans="1:43" hidden="1" x14ac:dyDescent="0.2">
      <c r="B81" s="69" t="s">
        <v>92</v>
      </c>
      <c r="D81" s="74" t="str">
        <f>IFERROR(LARGE('M 60-69'!$Z$300:$Z$366,D$29),"")</f>
        <v/>
      </c>
      <c r="E81" s="75" t="str">
        <f>IFERROR(LARGE('M 60-69'!$Z$300:$Z$366,E$29),"")</f>
        <v/>
      </c>
      <c r="F81" s="75" t="str">
        <f>IFERROR(LARGE('M 60-69'!$Z$300:$Z$366,F$29),"")</f>
        <v/>
      </c>
      <c r="G81" s="75" t="str">
        <f>IFERROR(LARGE('M 60-69'!$Z$300:$Z$366,G$29),"")</f>
        <v/>
      </c>
      <c r="H81" s="75" t="str">
        <f>IFERROR(LARGE('M 60-69'!$Z$300:$Z$366,H$29),"")</f>
        <v/>
      </c>
      <c r="I81" s="75" t="str">
        <f>IFERROR(LARGE('M 60-69'!$Z$300:$Z$366,I$29),"")</f>
        <v/>
      </c>
      <c r="J81" s="75" t="str">
        <f>IFERROR(LARGE('M 60-69'!$Z$300:$Z$366,J$29),"")</f>
        <v/>
      </c>
      <c r="K81" s="75" t="str">
        <f>IFERROR(LARGE('M 60-69'!$Z$300:$Z$366,K$29),"")</f>
        <v/>
      </c>
      <c r="L81" s="75" t="str">
        <f>IFERROR(LARGE('M 60-69'!$Z$300:$Z$366,L$29),"")</f>
        <v/>
      </c>
      <c r="M81" s="75" t="str">
        <f>IFERROR(LARGE('M 60-69'!$Z$300:$Z$366,M$29),"")</f>
        <v/>
      </c>
      <c r="N81" s="75" t="str">
        <f>IFERROR(LARGE('M 60-69'!$Z$300:$Z$366,N$29),"")</f>
        <v/>
      </c>
      <c r="O81" s="75" t="str">
        <f>IFERROR(LARGE('M 60-69'!$Z$300:$Z$366,O$29),"")</f>
        <v/>
      </c>
      <c r="P81" s="75" t="str">
        <f>IFERROR(LARGE('M 60-69'!$Z$300:$Z$366,P$29),"")</f>
        <v/>
      </c>
      <c r="Q81" s="75" t="str">
        <f>IFERROR(LARGE('M 60-69'!$Z$300:$Z$366,Q$29),"")</f>
        <v/>
      </c>
      <c r="R81" s="75" t="str">
        <f>IFERROR(LARGE('M 60-69'!$Z$300:$Z$366,R$29),"")</f>
        <v/>
      </c>
      <c r="S81" s="75" t="str">
        <f>IFERROR(LARGE('M 60-69'!$Z$300:$Z$366,S$29),"")</f>
        <v/>
      </c>
      <c r="T81" s="75" t="str">
        <f>IFERROR(LARGE('M 60-69'!$Z$300:$Z$366,T$29),"")</f>
        <v/>
      </c>
      <c r="U81" s="75" t="str">
        <f>IFERROR(LARGE('M 60-69'!$Z$300:$Z$366,U$29),"")</f>
        <v/>
      </c>
      <c r="V81" s="75" t="str">
        <f>IFERROR(LARGE('M 60-69'!$Z$300:$Z$366,V$29),"")</f>
        <v/>
      </c>
      <c r="W81" s="75" t="str">
        <f>IFERROR(LARGE('M 60-69'!$Z$300:$Z$366,W$29),"")</f>
        <v/>
      </c>
      <c r="X81" s="75" t="str">
        <f>IFERROR(LARGE('M 60-69'!$Z$300:$Z$366,X$29),"")</f>
        <v/>
      </c>
      <c r="Y81" s="75" t="str">
        <f>IFERROR(LARGE('M 60-69'!$Z$300:$Z$366,Y$29),"")</f>
        <v/>
      </c>
      <c r="Z81" s="75" t="str">
        <f>IFERROR(LARGE('M 60-69'!$Z$300:$Z$366,Z$29),"")</f>
        <v/>
      </c>
      <c r="AA81" s="75" t="str">
        <f>IFERROR(LARGE('M 60-69'!$Z$300:$Z$366,AA$29),"")</f>
        <v/>
      </c>
      <c r="AB81" s="75" t="str">
        <f>IFERROR(LARGE('M 60-69'!$Z$300:$Z$366,AB$29),"")</f>
        <v/>
      </c>
      <c r="AC81" s="75" t="str">
        <f>IFERROR(LARGE('M 60-69'!$Z$300:$Z$366,AC$29),"")</f>
        <v/>
      </c>
      <c r="AD81" s="75" t="str">
        <f>IFERROR(LARGE('M 60-69'!$Z$300:$Z$366,AD$29),"")</f>
        <v/>
      </c>
      <c r="AE81" s="75" t="str">
        <f>IFERROR(LARGE('M 60-69'!$Z$300:$Z$366,AE$29),"")</f>
        <v/>
      </c>
      <c r="AF81" s="75" t="str">
        <f>IFERROR(LARGE('M 60-69'!$Z$300:$Z$366,AF$29),"")</f>
        <v/>
      </c>
      <c r="AG81" s="75" t="str">
        <f>IFERROR(LARGE('M 60-69'!$Z$300:$Z$366,AG$29),"")</f>
        <v/>
      </c>
      <c r="AH81" s="75" t="str">
        <f>IFERROR(LARGE('M 60-69'!$Z$300:$Z$366,AH$29),"")</f>
        <v/>
      </c>
      <c r="AI81" s="75" t="str">
        <f>IFERROR(LARGE('M 60-69'!$Z$300:$Z$366,AI$29),"")</f>
        <v/>
      </c>
      <c r="AJ81" s="75" t="str">
        <f>IFERROR(LARGE('M 60-69'!$Z$300:$Z$366,AJ$29),"")</f>
        <v/>
      </c>
      <c r="AK81" s="75" t="str">
        <f>IFERROR(LARGE('M 60-69'!$Z$300:$Z$366,AK$29),"")</f>
        <v/>
      </c>
      <c r="AL81" s="75" t="str">
        <f>IFERROR(LARGE('M 60-69'!$Z$300:$Z$366,AL$29),"")</f>
        <v/>
      </c>
      <c r="AM81" s="75" t="str">
        <f>IFERROR(LARGE('M 60-69'!$Z$300:$Z$366,AM$29),"")</f>
        <v/>
      </c>
      <c r="AN81" s="75" t="str">
        <f>IFERROR(LARGE('M 60-69'!$Z$300:$Z$366,AN$29),"")</f>
        <v/>
      </c>
      <c r="AO81" s="75" t="str">
        <f>IFERROR(LARGE('M 60-69'!$Z$300:$Z$366,AO$29),"")</f>
        <v/>
      </c>
      <c r="AP81" s="75" t="str">
        <f>IFERROR(LARGE('M 60-69'!$Z$300:$Z$366,AP$29),"")</f>
        <v/>
      </c>
      <c r="AQ81" s="76" t="str">
        <f>IFERROR(LARGE('M 60-69'!$Z$300:$Z$366,AQ$29),"")</f>
        <v/>
      </c>
    </row>
    <row r="82" spans="1:43" hidden="1" x14ac:dyDescent="0.2">
      <c r="B82" s="69" t="s">
        <v>114</v>
      </c>
      <c r="D82" s="74">
        <f>IFERROR(LARGE('M 70+'!$Z$300:$Z$353,D$29),"")</f>
        <v>6.0019999999999998</v>
      </c>
      <c r="E82" s="75">
        <f>IFERROR(LARGE('M 70+'!$Z$300:$Z$353,E$29),"")</f>
        <v>4.0019999999999998</v>
      </c>
      <c r="F82" s="75" t="str">
        <f>IFERROR(LARGE('M 70+'!$Z$300:$Z$353,F$29),"")</f>
        <v/>
      </c>
      <c r="G82" s="75" t="str">
        <f>IFERROR(LARGE('M 70+'!$Z$300:$Z$353,G$29),"")</f>
        <v/>
      </c>
      <c r="H82" s="75" t="str">
        <f>IFERROR(LARGE('M 70+'!$Z$300:$Z$353,H$29),"")</f>
        <v/>
      </c>
      <c r="I82" s="75" t="str">
        <f>IFERROR(LARGE('M 70+'!$Z$300:$Z$353,I$29),"")</f>
        <v/>
      </c>
      <c r="J82" s="75" t="str">
        <f>IFERROR(LARGE('M 70+'!$Z$300:$Z$353,J$29),"")</f>
        <v/>
      </c>
      <c r="K82" s="75" t="str">
        <f>IFERROR(LARGE('M 70+'!$Z$300:$Z$353,K$29),"")</f>
        <v/>
      </c>
      <c r="L82" s="75" t="str">
        <f>IFERROR(LARGE('M 70+'!$Z$300:$Z$353,L$29),"")</f>
        <v/>
      </c>
      <c r="M82" s="75" t="str">
        <f>IFERROR(LARGE('M 70+'!$Z$300:$Z$353,M$29),"")</f>
        <v/>
      </c>
      <c r="N82" s="75" t="str">
        <f>IFERROR(LARGE('M 70+'!$Z$300:$Z$353,N$29),"")</f>
        <v/>
      </c>
      <c r="O82" s="75" t="str">
        <f>IFERROR(LARGE('M 70+'!$Z$300:$Z$353,O$29),"")</f>
        <v/>
      </c>
      <c r="P82" s="75" t="str">
        <f>IFERROR(LARGE('M 70+'!$Z$300:$Z$353,P$29),"")</f>
        <v/>
      </c>
      <c r="Q82" s="75" t="str">
        <f>IFERROR(LARGE('M 70+'!$Z$300:$Z$353,Q$29),"")</f>
        <v/>
      </c>
      <c r="R82" s="75" t="str">
        <f>IFERROR(LARGE('M 70+'!$Z$300:$Z$353,R$29),"")</f>
        <v/>
      </c>
      <c r="S82" s="75" t="str">
        <f>IFERROR(LARGE('M 70+'!$Z$300:$Z$353,S$29),"")</f>
        <v/>
      </c>
      <c r="T82" s="75" t="str">
        <f>IFERROR(LARGE('M 70+'!$Z$300:$Z$353,T$29),"")</f>
        <v/>
      </c>
      <c r="U82" s="75" t="str">
        <f>IFERROR(LARGE('M 70+'!$Z$300:$Z$353,U$29),"")</f>
        <v/>
      </c>
      <c r="V82" s="75" t="str">
        <f>IFERROR(LARGE('M 70+'!$Z$300:$Z$353,V$29),"")</f>
        <v/>
      </c>
      <c r="W82" s="75" t="str">
        <f>IFERROR(LARGE('M 70+'!$Z$300:$Z$353,W$29),"")</f>
        <v/>
      </c>
      <c r="X82" s="75" t="str">
        <f>IFERROR(LARGE('M 70+'!$Z$300:$Z$353,X$29),"")</f>
        <v/>
      </c>
      <c r="Y82" s="75" t="str">
        <f>IFERROR(LARGE('M 70+'!$Z$300:$Z$353,Y$29),"")</f>
        <v/>
      </c>
      <c r="Z82" s="75" t="str">
        <f>IFERROR(LARGE('M 70+'!$Z$300:$Z$353,Z$29),"")</f>
        <v/>
      </c>
      <c r="AA82" s="75" t="str">
        <f>IFERROR(LARGE('M 70+'!$Z$300:$Z$353,AA$29),"")</f>
        <v/>
      </c>
      <c r="AB82" s="75" t="str">
        <f>IFERROR(LARGE('M 70+'!$Z$300:$Z$353,AB$29),"")</f>
        <v/>
      </c>
      <c r="AC82" s="75" t="str">
        <f>IFERROR(LARGE('M 70+'!$Z$300:$Z$353,AC$29),"")</f>
        <v/>
      </c>
      <c r="AD82" s="75" t="str">
        <f>IFERROR(LARGE('M 70+'!$Z$300:$Z$353,AD$29),"")</f>
        <v/>
      </c>
      <c r="AE82" s="75" t="str">
        <f>IFERROR(LARGE('M 70+'!$Z$300:$Z$353,AE$29),"")</f>
        <v/>
      </c>
      <c r="AF82" s="75" t="str">
        <f>IFERROR(LARGE('M 70+'!$Z$300:$Z$353,AF$29),"")</f>
        <v/>
      </c>
      <c r="AG82" s="75" t="str">
        <f>IFERROR(LARGE('M 70+'!$Z$300:$Z$353,AG$29),"")</f>
        <v/>
      </c>
      <c r="AH82" s="75" t="str">
        <f>IFERROR(LARGE('M 70+'!$Z$300:$Z$353,AH$29),"")</f>
        <v/>
      </c>
      <c r="AI82" s="75" t="str">
        <f>IFERROR(LARGE('M 70+'!$Z$300:$Z$353,AI$29),"")</f>
        <v/>
      </c>
      <c r="AJ82" s="75" t="str">
        <f>IFERROR(LARGE('M 70+'!$Z$300:$Z$353,AJ$29),"")</f>
        <v/>
      </c>
      <c r="AK82" s="75" t="str">
        <f>IFERROR(LARGE('M 70+'!$Z$300:$Z$353,AK$29),"")</f>
        <v/>
      </c>
      <c r="AL82" s="75" t="str">
        <f>IFERROR(LARGE('M 70+'!$Z$300:$Z$353,AL$29),"")</f>
        <v/>
      </c>
      <c r="AM82" s="75" t="str">
        <f>IFERROR(LARGE('M 70+'!$Z$300:$Z$353,AM$29),"")</f>
        <v/>
      </c>
      <c r="AN82" s="75" t="str">
        <f>IFERROR(LARGE('M 70+'!$Z$300:$Z$353,AN$29),"")</f>
        <v/>
      </c>
      <c r="AO82" s="75" t="str">
        <f>IFERROR(LARGE('M 70+'!$Z$300:$Z$353,AO$29),"")</f>
        <v/>
      </c>
      <c r="AP82" s="75" t="str">
        <f>IFERROR(LARGE('M 70+'!$Z$300:$Z$353,AP$29),"")</f>
        <v/>
      </c>
      <c r="AQ82" s="76" t="str">
        <f>IFERROR(LARGE('M 70+'!$Z$300:$Z$353,AQ$29),"")</f>
        <v/>
      </c>
    </row>
    <row r="83" spans="1:43" hidden="1" x14ac:dyDescent="0.2">
      <c r="B83" s="70" t="s">
        <v>116</v>
      </c>
      <c r="D83" s="74" t="str">
        <f>IFERROR(LARGE('N 35-44'!$Z$300:$Z$362,D$29),"")</f>
        <v/>
      </c>
      <c r="E83" s="75" t="str">
        <f>IFERROR(LARGE('N 35-44'!$Z$300:$Z$362,E$29),"")</f>
        <v/>
      </c>
      <c r="F83" s="75" t="str">
        <f>IFERROR(LARGE('N 35-44'!$Z$300:$Z$362,F$29),"")</f>
        <v/>
      </c>
      <c r="G83" s="75" t="str">
        <f>IFERROR(LARGE('N 35-44'!$Z$300:$Z$362,G$29),"")</f>
        <v/>
      </c>
      <c r="H83" s="75" t="str">
        <f>IFERROR(LARGE('N 35-44'!$Z$300:$Z$362,H$29),"")</f>
        <v/>
      </c>
      <c r="I83" s="75" t="str">
        <f>IFERROR(LARGE('N 35-44'!$Z$300:$Z$362,I$29),"")</f>
        <v/>
      </c>
      <c r="J83" s="75" t="str">
        <f>IFERROR(LARGE('N 35-44'!$Z$300:$Z$362,J$29),"")</f>
        <v/>
      </c>
      <c r="K83" s="75" t="str">
        <f>IFERROR(LARGE('N 35-44'!$Z$300:$Z$362,K$29),"")</f>
        <v/>
      </c>
      <c r="L83" s="75" t="str">
        <f>IFERROR(LARGE('N 35-44'!$Z$300:$Z$362,L$29),"")</f>
        <v/>
      </c>
      <c r="M83" s="75" t="str">
        <f>IFERROR(LARGE('N 35-44'!$Z$300:$Z$362,M$29),"")</f>
        <v/>
      </c>
      <c r="N83" s="75" t="str">
        <f>IFERROR(LARGE('N 35-44'!$Z$300:$Z$362,N$29),"")</f>
        <v/>
      </c>
      <c r="O83" s="75" t="str">
        <f>IFERROR(LARGE('N 35-44'!$Z$300:$Z$362,O$29),"")</f>
        <v/>
      </c>
      <c r="P83" s="75" t="str">
        <f>IFERROR(LARGE('N 35-44'!$Z$300:$Z$362,P$29),"")</f>
        <v/>
      </c>
      <c r="Q83" s="75" t="str">
        <f>IFERROR(LARGE('N 35-44'!$Z$300:$Z$362,Q$29),"")</f>
        <v/>
      </c>
      <c r="R83" s="75" t="str">
        <f>IFERROR(LARGE('N 35-44'!$Z$300:$Z$362,R$29),"")</f>
        <v/>
      </c>
      <c r="S83" s="75" t="str">
        <f>IFERROR(LARGE('N 35-44'!$Z$300:$Z$362,S$29),"")</f>
        <v/>
      </c>
      <c r="T83" s="75" t="str">
        <f>IFERROR(LARGE('N 35-44'!$Z$300:$Z$362,T$29),"")</f>
        <v/>
      </c>
      <c r="U83" s="75" t="str">
        <f>IFERROR(LARGE('N 35-44'!$Z$300:$Z$362,U$29),"")</f>
        <v/>
      </c>
      <c r="V83" s="75" t="str">
        <f>IFERROR(LARGE('N 35-44'!$Z$300:$Z$362,V$29),"")</f>
        <v/>
      </c>
      <c r="W83" s="75" t="str">
        <f>IFERROR(LARGE('N 35-44'!$Z$300:$Z$362,W$29),"")</f>
        <v/>
      </c>
      <c r="X83" s="75" t="str">
        <f>IFERROR(LARGE('N 35-44'!$Z$300:$Z$362,X$29),"")</f>
        <v/>
      </c>
      <c r="Y83" s="75" t="str">
        <f>IFERROR(LARGE('N 35-44'!$Z$300:$Z$362,Y$29),"")</f>
        <v/>
      </c>
      <c r="Z83" s="75" t="str">
        <f>IFERROR(LARGE('N 35-44'!$Z$300:$Z$362,Z$29),"")</f>
        <v/>
      </c>
      <c r="AA83" s="75" t="str">
        <f>IFERROR(LARGE('N 35-44'!$Z$300:$Z$362,AA$29),"")</f>
        <v/>
      </c>
      <c r="AB83" s="75" t="str">
        <f>IFERROR(LARGE('N 35-44'!$Z$300:$Z$362,AB$29),"")</f>
        <v/>
      </c>
      <c r="AC83" s="75" t="str">
        <f>IFERROR(LARGE('N 35-44'!$Z$300:$Z$362,AC$29),"")</f>
        <v/>
      </c>
      <c r="AD83" s="75" t="str">
        <f>IFERROR(LARGE('N 35-44'!$Z$300:$Z$362,AD$29),"")</f>
        <v/>
      </c>
      <c r="AE83" s="75" t="str">
        <f>IFERROR(LARGE('N 35-44'!$Z$300:$Z$362,AE$29),"")</f>
        <v/>
      </c>
      <c r="AF83" s="75" t="str">
        <f>IFERROR(LARGE('N 35-44'!$Z$300:$Z$362,AF$29),"")</f>
        <v/>
      </c>
      <c r="AG83" s="75" t="str">
        <f>IFERROR(LARGE('N 35-44'!$Z$300:$Z$362,AG$29),"")</f>
        <v/>
      </c>
      <c r="AH83" s="75" t="str">
        <f>IFERROR(LARGE('N 35-44'!$Z$300:$Z$362,AH$29),"")</f>
        <v/>
      </c>
      <c r="AI83" s="75" t="str">
        <f>IFERROR(LARGE('N 35-44'!$Z$300:$Z$362,AI$29),"")</f>
        <v/>
      </c>
      <c r="AJ83" s="75" t="str">
        <f>IFERROR(LARGE('N 35-44'!$Z$300:$Z$362,AJ$29),"")</f>
        <v/>
      </c>
      <c r="AK83" s="75" t="str">
        <f>IFERROR(LARGE('N 35-44'!$Z$300:$Z$362,AK$29),"")</f>
        <v/>
      </c>
      <c r="AL83" s="75" t="str">
        <f>IFERROR(LARGE('N 35-44'!$Z$300:$Z$362,AL$29),"")</f>
        <v/>
      </c>
      <c r="AM83" s="75" t="str">
        <f>IFERROR(LARGE('N 35-44'!$Z$300:$Z$362,AM$29),"")</f>
        <v/>
      </c>
      <c r="AN83" s="75" t="str">
        <f>IFERROR(LARGE('N 35-44'!$Z$300:$Z$362,AN$29),"")</f>
        <v/>
      </c>
      <c r="AO83" s="75" t="str">
        <f>IFERROR(LARGE('N 35-44'!$Z$300:$Z$362,AO$29),"")</f>
        <v/>
      </c>
      <c r="AP83" s="75" t="str">
        <f>IFERROR(LARGE('N 35-44'!$Z$300:$Z$362,AP$29),"")</f>
        <v/>
      </c>
      <c r="AQ83" s="76" t="str">
        <f>IFERROR(LARGE('N 35-44'!$Z$300:$Z$362,AQ$29),"")</f>
        <v/>
      </c>
    </row>
    <row r="84" spans="1:43" hidden="1" x14ac:dyDescent="0.2">
      <c r="B84" s="70" t="s">
        <v>117</v>
      </c>
      <c r="D84" s="74" t="str">
        <f>IFERROR(LARGE('N 45-59'!$Z$300:$Z$363,D$29),"")</f>
        <v/>
      </c>
      <c r="E84" s="75" t="str">
        <f>IFERROR(LARGE('N 45-59'!$Z$300:$Z$363,E$29),"")</f>
        <v/>
      </c>
      <c r="F84" s="75" t="str">
        <f>IFERROR(LARGE('N 45-59'!$Z$300:$Z$363,F$29),"")</f>
        <v/>
      </c>
      <c r="G84" s="75" t="str">
        <f>IFERROR(LARGE('N 45-59'!$Z$300:$Z$363,G$29),"")</f>
        <v/>
      </c>
      <c r="H84" s="75" t="str">
        <f>IFERROR(LARGE('N 45-59'!$Z$300:$Z$363,H$29),"")</f>
        <v/>
      </c>
      <c r="I84" s="75" t="str">
        <f>IFERROR(LARGE('N 45-59'!$Z$300:$Z$363,I$29),"")</f>
        <v/>
      </c>
      <c r="J84" s="75" t="str">
        <f>IFERROR(LARGE('N 45-59'!$Z$300:$Z$363,J$29),"")</f>
        <v/>
      </c>
      <c r="K84" s="75" t="str">
        <f>IFERROR(LARGE('N 45-59'!$Z$300:$Z$363,K$29),"")</f>
        <v/>
      </c>
      <c r="L84" s="75" t="str">
        <f>IFERROR(LARGE('N 45-59'!$Z$300:$Z$363,L$29),"")</f>
        <v/>
      </c>
      <c r="M84" s="75" t="str">
        <f>IFERROR(LARGE('N 45-59'!$Z$300:$Z$363,M$29),"")</f>
        <v/>
      </c>
      <c r="N84" s="75" t="str">
        <f>IFERROR(LARGE('N 45-59'!$Z$300:$Z$363,N$29),"")</f>
        <v/>
      </c>
      <c r="O84" s="75" t="str">
        <f>IFERROR(LARGE('N 45-59'!$Z$300:$Z$363,O$29),"")</f>
        <v/>
      </c>
      <c r="P84" s="75" t="str">
        <f>IFERROR(LARGE('N 45-59'!$Z$300:$Z$363,P$29),"")</f>
        <v/>
      </c>
      <c r="Q84" s="75" t="str">
        <f>IFERROR(LARGE('N 45-59'!$Z$300:$Z$363,Q$29),"")</f>
        <v/>
      </c>
      <c r="R84" s="75" t="str">
        <f>IFERROR(LARGE('N 45-59'!$Z$300:$Z$363,R$29),"")</f>
        <v/>
      </c>
      <c r="S84" s="75" t="str">
        <f>IFERROR(LARGE('N 45-59'!$Z$300:$Z$363,S$29),"")</f>
        <v/>
      </c>
      <c r="T84" s="75" t="str">
        <f>IFERROR(LARGE('N 45-59'!$Z$300:$Z$363,T$29),"")</f>
        <v/>
      </c>
      <c r="U84" s="75" t="str">
        <f>IFERROR(LARGE('N 45-59'!$Z$300:$Z$363,U$29),"")</f>
        <v/>
      </c>
      <c r="V84" s="75" t="str">
        <f>IFERROR(LARGE('N 45-59'!$Z$300:$Z$363,V$29),"")</f>
        <v/>
      </c>
      <c r="W84" s="75" t="str">
        <f>IFERROR(LARGE('N 45-59'!$Z$300:$Z$363,W$29),"")</f>
        <v/>
      </c>
      <c r="X84" s="75" t="str">
        <f>IFERROR(LARGE('N 45-59'!$Z$300:$Z$363,X$29),"")</f>
        <v/>
      </c>
      <c r="Y84" s="75" t="str">
        <f>IFERROR(LARGE('N 45-59'!$Z$300:$Z$363,Y$29),"")</f>
        <v/>
      </c>
      <c r="Z84" s="75" t="str">
        <f>IFERROR(LARGE('N 45-59'!$Z$300:$Z$363,Z$29),"")</f>
        <v/>
      </c>
      <c r="AA84" s="75" t="str">
        <f>IFERROR(LARGE('N 45-59'!$Z$300:$Z$363,AA$29),"")</f>
        <v/>
      </c>
      <c r="AB84" s="75" t="str">
        <f>IFERROR(LARGE('N 45-59'!$Z$300:$Z$363,AB$29),"")</f>
        <v/>
      </c>
      <c r="AC84" s="75" t="str">
        <f>IFERROR(LARGE('N 45-59'!$Z$300:$Z$363,AC$29),"")</f>
        <v/>
      </c>
      <c r="AD84" s="75" t="str">
        <f>IFERROR(LARGE('N 45-59'!$Z$300:$Z$363,AD$29),"")</f>
        <v/>
      </c>
      <c r="AE84" s="75" t="str">
        <f>IFERROR(LARGE('N 45-59'!$Z$300:$Z$363,AE$29),"")</f>
        <v/>
      </c>
      <c r="AF84" s="75" t="str">
        <f>IFERROR(LARGE('N 45-59'!$Z$300:$Z$363,AF$29),"")</f>
        <v/>
      </c>
      <c r="AG84" s="75" t="str">
        <f>IFERROR(LARGE('N 45-59'!$Z$300:$Z$363,AG$29),"")</f>
        <v/>
      </c>
      <c r="AH84" s="75" t="str">
        <f>IFERROR(LARGE('N 45-59'!$Z$300:$Z$363,AH$29),"")</f>
        <v/>
      </c>
      <c r="AI84" s="75" t="str">
        <f>IFERROR(LARGE('N 45-59'!$Z$300:$Z$363,AI$29),"")</f>
        <v/>
      </c>
      <c r="AJ84" s="75" t="str">
        <f>IFERROR(LARGE('N 45-59'!$Z$300:$Z$363,AJ$29),"")</f>
        <v/>
      </c>
      <c r="AK84" s="75" t="str">
        <f>IFERROR(LARGE('N 45-59'!$Z$300:$Z$363,AK$29),"")</f>
        <v/>
      </c>
      <c r="AL84" s="75" t="str">
        <f>IFERROR(LARGE('N 45-59'!$Z$300:$Z$363,AL$29),"")</f>
        <v/>
      </c>
      <c r="AM84" s="75" t="str">
        <f>IFERROR(LARGE('N 45-59'!$Z$300:$Z$363,AM$29),"")</f>
        <v/>
      </c>
      <c r="AN84" s="75" t="str">
        <f>IFERROR(LARGE('N 45-59'!$Z$300:$Z$363,AN$29),"")</f>
        <v/>
      </c>
      <c r="AO84" s="75" t="str">
        <f>IFERROR(LARGE('N 45-59'!$Z$300:$Z$363,AO$29),"")</f>
        <v/>
      </c>
      <c r="AP84" s="75" t="str">
        <f>IFERROR(LARGE('N 45-59'!$Z$300:$Z$363,AP$29),"")</f>
        <v/>
      </c>
      <c r="AQ84" s="76" t="str">
        <f>IFERROR(LARGE('N 45-59'!$Z$300:$Z$363,AQ$29),"")</f>
        <v/>
      </c>
    </row>
    <row r="85" spans="1:43" hidden="1" x14ac:dyDescent="0.2">
      <c r="B85" s="70" t="s">
        <v>93</v>
      </c>
      <c r="D85" s="74" t="str">
        <f>IFERROR(LARGE('N 60-69'!$Z$300:$Z$366,D$29),"")</f>
        <v/>
      </c>
      <c r="E85" s="75" t="str">
        <f>IFERROR(LARGE('N 60-69'!$Z$300:$Z$366,E$29),"")</f>
        <v/>
      </c>
      <c r="F85" s="75" t="str">
        <f>IFERROR(LARGE('N 60-69'!$Z$300:$Z$366,F$29),"")</f>
        <v/>
      </c>
      <c r="G85" s="75" t="str">
        <f>IFERROR(LARGE('N 60-69'!$Z$300:$Z$366,G$29),"")</f>
        <v/>
      </c>
      <c r="H85" s="75" t="str">
        <f>IFERROR(LARGE('N 60-69'!$Z$300:$Z$366,H$29),"")</f>
        <v/>
      </c>
      <c r="I85" s="75" t="str">
        <f>IFERROR(LARGE('N 60-69'!$Z$300:$Z$366,I$29),"")</f>
        <v/>
      </c>
      <c r="J85" s="75" t="str">
        <f>IFERROR(LARGE('N 60-69'!$Z$300:$Z$366,J$29),"")</f>
        <v/>
      </c>
      <c r="K85" s="75" t="str">
        <f>IFERROR(LARGE('N 60-69'!$Z$300:$Z$366,K$29),"")</f>
        <v/>
      </c>
      <c r="L85" s="75" t="str">
        <f>IFERROR(LARGE('N 60-69'!$Z$300:$Z$366,L$29),"")</f>
        <v/>
      </c>
      <c r="M85" s="75" t="str">
        <f>IFERROR(LARGE('N 60-69'!$Z$300:$Z$366,M$29),"")</f>
        <v/>
      </c>
      <c r="N85" s="75" t="str">
        <f>IFERROR(LARGE('N 60-69'!$Z$300:$Z$366,N$29),"")</f>
        <v/>
      </c>
      <c r="O85" s="75" t="str">
        <f>IFERROR(LARGE('N 60-69'!$Z$300:$Z$366,O$29),"")</f>
        <v/>
      </c>
      <c r="P85" s="75" t="str">
        <f>IFERROR(LARGE('N 60-69'!$Z$300:$Z$366,P$29),"")</f>
        <v/>
      </c>
      <c r="Q85" s="75" t="str">
        <f>IFERROR(LARGE('N 60-69'!$Z$300:$Z$366,Q$29),"")</f>
        <v/>
      </c>
      <c r="R85" s="75" t="str">
        <f>IFERROR(LARGE('N 60-69'!$Z$300:$Z$366,R$29),"")</f>
        <v/>
      </c>
      <c r="S85" s="75" t="str">
        <f>IFERROR(LARGE('N 60-69'!$Z$300:$Z$366,S$29),"")</f>
        <v/>
      </c>
      <c r="T85" s="75" t="str">
        <f>IFERROR(LARGE('N 60-69'!$Z$300:$Z$366,T$29),"")</f>
        <v/>
      </c>
      <c r="U85" s="75" t="str">
        <f>IFERROR(LARGE('N 60-69'!$Z$300:$Z$366,U$29),"")</f>
        <v/>
      </c>
      <c r="V85" s="75" t="str">
        <f>IFERROR(LARGE('N 60-69'!$Z$300:$Z$366,V$29),"")</f>
        <v/>
      </c>
      <c r="W85" s="75" t="str">
        <f>IFERROR(LARGE('N 60-69'!$Z$300:$Z$366,W$29),"")</f>
        <v/>
      </c>
      <c r="X85" s="75" t="str">
        <f>IFERROR(LARGE('N 60-69'!$Z$300:$Z$366,X$29),"")</f>
        <v/>
      </c>
      <c r="Y85" s="75" t="str">
        <f>IFERROR(LARGE('N 60-69'!$Z$300:$Z$366,Y$29),"")</f>
        <v/>
      </c>
      <c r="Z85" s="75" t="str">
        <f>IFERROR(LARGE('N 60-69'!$Z$300:$Z$366,Z$29),"")</f>
        <v/>
      </c>
      <c r="AA85" s="75" t="str">
        <f>IFERROR(LARGE('N 60-69'!$Z$300:$Z$366,AA$29),"")</f>
        <v/>
      </c>
      <c r="AB85" s="75" t="str">
        <f>IFERROR(LARGE('N 60-69'!$Z$300:$Z$366,AB$29),"")</f>
        <v/>
      </c>
      <c r="AC85" s="75" t="str">
        <f>IFERROR(LARGE('N 60-69'!$Z$300:$Z$366,AC$29),"")</f>
        <v/>
      </c>
      <c r="AD85" s="75" t="str">
        <f>IFERROR(LARGE('N 60-69'!$Z$300:$Z$366,AD$29),"")</f>
        <v/>
      </c>
      <c r="AE85" s="75" t="str">
        <f>IFERROR(LARGE('N 60-69'!$Z$300:$Z$366,AE$29),"")</f>
        <v/>
      </c>
      <c r="AF85" s="75" t="str">
        <f>IFERROR(LARGE('N 60-69'!$Z$300:$Z$366,AF$29),"")</f>
        <v/>
      </c>
      <c r="AG85" s="75" t="str">
        <f>IFERROR(LARGE('N 60-69'!$Z$300:$Z$366,AG$29),"")</f>
        <v/>
      </c>
      <c r="AH85" s="75" t="str">
        <f>IFERROR(LARGE('N 60-69'!$Z$300:$Z$366,AH$29),"")</f>
        <v/>
      </c>
      <c r="AI85" s="75" t="str">
        <f>IFERROR(LARGE('N 60-69'!$Z$300:$Z$366,AI$29),"")</f>
        <v/>
      </c>
      <c r="AJ85" s="75" t="str">
        <f>IFERROR(LARGE('N 60-69'!$Z$300:$Z$366,AJ$29),"")</f>
        <v/>
      </c>
      <c r="AK85" s="75" t="str">
        <f>IFERROR(LARGE('N 60-69'!$Z$300:$Z$366,AK$29),"")</f>
        <v/>
      </c>
      <c r="AL85" s="75" t="str">
        <f>IFERROR(LARGE('N 60-69'!$Z$300:$Z$366,AL$29),"")</f>
        <v/>
      </c>
      <c r="AM85" s="75" t="str">
        <f>IFERROR(LARGE('N 60-69'!$Z$300:$Z$366,AM$29),"")</f>
        <v/>
      </c>
      <c r="AN85" s="75" t="str">
        <f>IFERROR(LARGE('N 60-69'!$Z$300:$Z$366,AN$29),"")</f>
        <v/>
      </c>
      <c r="AO85" s="75" t="str">
        <f>IFERROR(LARGE('N 60-69'!$Z$300:$Z$366,AO$29),"")</f>
        <v/>
      </c>
      <c r="AP85" s="75" t="str">
        <f>IFERROR(LARGE('N 60-69'!$Z$300:$Z$366,AP$29),"")</f>
        <v/>
      </c>
      <c r="AQ85" s="76" t="str">
        <f>IFERROR(LARGE('N 60-69'!$Z$300:$Z$366,AQ$29),"")</f>
        <v/>
      </c>
    </row>
    <row r="86" spans="1:43" hidden="1" x14ac:dyDescent="0.2">
      <c r="B86" s="70" t="s">
        <v>115</v>
      </c>
      <c r="D86" s="74" t="str">
        <f>IFERROR(LARGE('N 70+'!$Z$300:$Z$362,D$29),"")</f>
        <v/>
      </c>
      <c r="E86" s="75" t="str">
        <f>IFERROR(LARGE('N 70+'!$Z$300:$Z$362,E$29),"")</f>
        <v/>
      </c>
      <c r="F86" s="75" t="str">
        <f>IFERROR(LARGE('N 70+'!$Z$300:$Z$362,F$29),"")</f>
        <v/>
      </c>
      <c r="G86" s="75" t="str">
        <f>IFERROR(LARGE('N 70+'!$Z$300:$Z$362,G$29),"")</f>
        <v/>
      </c>
      <c r="H86" s="75" t="str">
        <f>IFERROR(LARGE('N 70+'!$Z$300:$Z$362,H$29),"")</f>
        <v/>
      </c>
      <c r="I86" s="75" t="str">
        <f>IFERROR(LARGE('N 70+'!$Z$300:$Z$362,I$29),"")</f>
        <v/>
      </c>
      <c r="J86" s="75" t="str">
        <f>IFERROR(LARGE('N 70+'!$Z$300:$Z$362,J$29),"")</f>
        <v/>
      </c>
      <c r="K86" s="75" t="str">
        <f>IFERROR(LARGE('N 70+'!$Z$300:$Z$362,K$29),"")</f>
        <v/>
      </c>
      <c r="L86" s="75" t="str">
        <f>IFERROR(LARGE('N 70+'!$Z$300:$Z$362,L$29),"")</f>
        <v/>
      </c>
      <c r="M86" s="75" t="str">
        <f>IFERROR(LARGE('N 70+'!$Z$300:$Z$362,M$29),"")</f>
        <v/>
      </c>
      <c r="N86" s="75" t="str">
        <f>IFERROR(LARGE('N 70+'!$Z$300:$Z$362,N$29),"")</f>
        <v/>
      </c>
      <c r="O86" s="75" t="str">
        <f>IFERROR(LARGE('N 70+'!$Z$300:$Z$362,O$29),"")</f>
        <v/>
      </c>
      <c r="P86" s="75" t="str">
        <f>IFERROR(LARGE('N 70+'!$Z$300:$Z$362,P$29),"")</f>
        <v/>
      </c>
      <c r="Q86" s="75" t="str">
        <f>IFERROR(LARGE('N 70+'!$Z$300:$Z$362,Q$29),"")</f>
        <v/>
      </c>
      <c r="R86" s="75" t="str">
        <f>IFERROR(LARGE('N 70+'!$Z$300:$Z$362,R$29),"")</f>
        <v/>
      </c>
      <c r="S86" s="75" t="str">
        <f>IFERROR(LARGE('N 70+'!$Z$300:$Z$362,S$29),"")</f>
        <v/>
      </c>
      <c r="T86" s="75" t="str">
        <f>IFERROR(LARGE('N 70+'!$Z$300:$Z$362,T$29),"")</f>
        <v/>
      </c>
      <c r="U86" s="75" t="str">
        <f>IFERROR(LARGE('N 70+'!$Z$300:$Z$362,U$29),"")</f>
        <v/>
      </c>
      <c r="V86" s="75" t="str">
        <f>IFERROR(LARGE('N 70+'!$Z$300:$Z$362,V$29),"")</f>
        <v/>
      </c>
      <c r="W86" s="75" t="str">
        <f>IFERROR(LARGE('N 70+'!$Z$300:$Z$362,W$29),"")</f>
        <v/>
      </c>
      <c r="X86" s="75" t="str">
        <f>IFERROR(LARGE('N 70+'!$Z$300:$Z$362,X$29),"")</f>
        <v/>
      </c>
      <c r="Y86" s="75" t="str">
        <f>IFERROR(LARGE('N 70+'!$Z$300:$Z$362,Y$29),"")</f>
        <v/>
      </c>
      <c r="Z86" s="75" t="str">
        <f>IFERROR(LARGE('N 70+'!$Z$300:$Z$362,Z$29),"")</f>
        <v/>
      </c>
      <c r="AA86" s="75" t="str">
        <f>IFERROR(LARGE('N 70+'!$Z$300:$Z$362,AA$29),"")</f>
        <v/>
      </c>
      <c r="AB86" s="75" t="str">
        <f>IFERROR(LARGE('N 70+'!$Z$300:$Z$362,AB$29),"")</f>
        <v/>
      </c>
      <c r="AC86" s="75" t="str">
        <f>IFERROR(LARGE('N 70+'!$Z$300:$Z$362,AC$29),"")</f>
        <v/>
      </c>
      <c r="AD86" s="75" t="str">
        <f>IFERROR(LARGE('N 70+'!$Z$300:$Z$362,AD$29),"")</f>
        <v/>
      </c>
      <c r="AE86" s="75" t="str">
        <f>IFERROR(LARGE('N 70+'!$Z$300:$Z$362,AE$29),"")</f>
        <v/>
      </c>
      <c r="AF86" s="75" t="str">
        <f>IFERROR(LARGE('N 70+'!$Z$300:$Z$362,AF$29),"")</f>
        <v/>
      </c>
      <c r="AG86" s="75" t="str">
        <f>IFERROR(LARGE('N 70+'!$Z$300:$Z$362,AG$29),"")</f>
        <v/>
      </c>
      <c r="AH86" s="75" t="str">
        <f>IFERROR(LARGE('N 70+'!$Z$300:$Z$362,AH$29),"")</f>
        <v/>
      </c>
      <c r="AI86" s="75" t="str">
        <f>IFERROR(LARGE('N 70+'!$Z$300:$Z$362,AI$29),"")</f>
        <v/>
      </c>
      <c r="AJ86" s="75" t="str">
        <f>IFERROR(LARGE('N 70+'!$Z$300:$Z$362,AJ$29),"")</f>
        <v/>
      </c>
      <c r="AK86" s="75" t="str">
        <f>IFERROR(LARGE('N 70+'!$Z$300:$Z$362,AK$29),"")</f>
        <v/>
      </c>
      <c r="AL86" s="75" t="str">
        <f>IFERROR(LARGE('N 70+'!$Z$300:$Z$362,AL$29),"")</f>
        <v/>
      </c>
      <c r="AM86" s="75" t="str">
        <f>IFERROR(LARGE('N 70+'!$Z$300:$Z$362,AM$29),"")</f>
        <v/>
      </c>
      <c r="AN86" s="75" t="str">
        <f>IFERROR(LARGE('N 70+'!$Z$300:$Z$362,AN$29),"")</f>
        <v/>
      </c>
      <c r="AO86" s="75" t="str">
        <f>IFERROR(LARGE('N 70+'!$Z$300:$Z$362,AO$29),"")</f>
        <v/>
      </c>
      <c r="AP86" s="75" t="str">
        <f>IFERROR(LARGE('N 70+'!$Z$300:$Z$362,AP$29),"")</f>
        <v/>
      </c>
      <c r="AQ86" s="76" t="str">
        <f>IFERROR(LARGE('N 70+'!$Z$300:$Z$362,AQ$29),"")</f>
        <v/>
      </c>
    </row>
    <row r="87" spans="1:43" hidden="1" x14ac:dyDescent="0.2">
      <c r="A87" s="63" t="s">
        <v>98</v>
      </c>
      <c r="B87" s="69" t="s">
        <v>90</v>
      </c>
      <c r="D87" s="71" t="str">
        <f>IFERROR(LARGE('M 35-49'!$AA$300:$AA$350,D$29),"")</f>
        <v/>
      </c>
      <c r="E87" s="72" t="str">
        <f>IFERROR(LARGE('M 35-49'!$AA$300:$AA$350,E$29),"")</f>
        <v/>
      </c>
      <c r="F87" s="72" t="str">
        <f>IFERROR(LARGE('M 35-49'!$AA$300:$AA$350,F$29),"")</f>
        <v/>
      </c>
      <c r="G87" s="72" t="str">
        <f>IFERROR(LARGE('M 35-49'!$AA$300:$AA$350,G$29),"")</f>
        <v/>
      </c>
      <c r="H87" s="72" t="str">
        <f>IFERROR(LARGE('M 35-49'!$AA$300:$AA$350,H$29),"")</f>
        <v/>
      </c>
      <c r="I87" s="72" t="str">
        <f>IFERROR(LARGE('M 35-49'!$AA$300:$AA$350,I$29),"")</f>
        <v/>
      </c>
      <c r="J87" s="72" t="str">
        <f>IFERROR(LARGE('M 35-49'!$AA$300:$AA$350,J$29),"")</f>
        <v/>
      </c>
      <c r="K87" s="72" t="str">
        <f>IFERROR(LARGE('M 35-49'!$AA$300:$AA$350,K$29),"")</f>
        <v/>
      </c>
      <c r="L87" s="72" t="str">
        <f>IFERROR(LARGE('M 35-49'!$AA$300:$AA$350,L$29),"")</f>
        <v/>
      </c>
      <c r="M87" s="72" t="str">
        <f>IFERROR(LARGE('M 35-49'!$AA$300:$AA$350,M$29),"")</f>
        <v/>
      </c>
      <c r="N87" s="72" t="str">
        <f>IFERROR(LARGE('M 35-49'!$AA$300:$AA$350,N$29),"")</f>
        <v/>
      </c>
      <c r="O87" s="72" t="str">
        <f>IFERROR(LARGE('M 35-49'!$AA$300:$AA$350,O$29),"")</f>
        <v/>
      </c>
      <c r="P87" s="72" t="str">
        <f>IFERROR(LARGE('M 35-49'!$AA$300:$AA$350,P$29),"")</f>
        <v/>
      </c>
      <c r="Q87" s="72" t="str">
        <f>IFERROR(LARGE('M 35-49'!$AA$300:$AA$350,Q$29),"")</f>
        <v/>
      </c>
      <c r="R87" s="72" t="str">
        <f>IFERROR(LARGE('M 35-49'!$AA$300:$AA$350,R$29),"")</f>
        <v/>
      </c>
      <c r="S87" s="72" t="str">
        <f>IFERROR(LARGE('M 35-49'!$AA$300:$AA$350,S$29),"")</f>
        <v/>
      </c>
      <c r="T87" s="72" t="str">
        <f>IFERROR(LARGE('M 35-49'!$AA$300:$AA$350,T$29),"")</f>
        <v/>
      </c>
      <c r="U87" s="72" t="str">
        <f>IFERROR(LARGE('M 35-49'!$AA$300:$AA$350,U$29),"")</f>
        <v/>
      </c>
      <c r="V87" s="72" t="str">
        <f>IFERROR(LARGE('M 35-49'!$AA$300:$AA$350,V$29),"")</f>
        <v/>
      </c>
      <c r="W87" s="72" t="str">
        <f>IFERROR(LARGE('M 35-49'!$AA$300:$AA$350,W$29),"")</f>
        <v/>
      </c>
      <c r="X87" s="72" t="str">
        <f>IFERROR(LARGE('M 35-49'!$AA$300:$AA$350,X$29),"")</f>
        <v/>
      </c>
      <c r="Y87" s="72" t="str">
        <f>IFERROR(LARGE('M 35-49'!$AA$300:$AA$350,Y$29),"")</f>
        <v/>
      </c>
      <c r="Z87" s="72" t="str">
        <f>IFERROR(LARGE('M 35-49'!$AA$300:$AA$350,Z$29),"")</f>
        <v/>
      </c>
      <c r="AA87" s="72" t="str">
        <f>IFERROR(LARGE('M 35-49'!$AA$300:$AA$350,AA$29),"")</f>
        <v/>
      </c>
      <c r="AB87" s="72" t="str">
        <f>IFERROR(LARGE('M 35-49'!$AA$300:$AA$350,AB$29),"")</f>
        <v/>
      </c>
      <c r="AC87" s="72" t="str">
        <f>IFERROR(LARGE('M 35-49'!$AA$300:$AA$350,AC$29),"")</f>
        <v/>
      </c>
      <c r="AD87" s="72" t="str">
        <f>IFERROR(LARGE('M 35-49'!$AA$300:$AA$350,AD$29),"")</f>
        <v/>
      </c>
      <c r="AE87" s="72" t="str">
        <f>IFERROR(LARGE('M 35-49'!$AA$300:$AA$350,AE$29),"")</f>
        <v/>
      </c>
      <c r="AF87" s="72" t="str">
        <f>IFERROR(LARGE('M 35-49'!$AA$300:$AA$350,AF$29),"")</f>
        <v/>
      </c>
      <c r="AG87" s="72" t="str">
        <f>IFERROR(LARGE('M 35-49'!$AA$300:$AA$350,AG$29),"")</f>
        <v/>
      </c>
      <c r="AH87" s="72" t="str">
        <f>IFERROR(LARGE('M 35-49'!$AA$300:$AA$350,AH$29),"")</f>
        <v/>
      </c>
      <c r="AI87" s="72" t="str">
        <f>IFERROR(LARGE('M 35-49'!$AA$300:$AA$350,AI$29),"")</f>
        <v/>
      </c>
      <c r="AJ87" s="72" t="str">
        <f>IFERROR(LARGE('M 35-49'!$AA$300:$AA$350,AJ$29),"")</f>
        <v/>
      </c>
      <c r="AK87" s="72" t="str">
        <f>IFERROR(LARGE('M 35-49'!$AA$300:$AA$350,AK$29),"")</f>
        <v/>
      </c>
      <c r="AL87" s="72" t="str">
        <f>IFERROR(LARGE('M 35-49'!$AA$300:$AA$350,AL$29),"")</f>
        <v/>
      </c>
      <c r="AM87" s="72" t="str">
        <f>IFERROR(LARGE('M 35-49'!$AA$300:$AA$350,AM$29),"")</f>
        <v/>
      </c>
      <c r="AN87" s="72" t="str">
        <f>IFERROR(LARGE('M 35-49'!$AA$300:$AA$350,AN$29),"")</f>
        <v/>
      </c>
      <c r="AO87" s="72" t="str">
        <f>IFERROR(LARGE('M 35-49'!$AA$300:$AA$350,AO$29),"")</f>
        <v/>
      </c>
      <c r="AP87" s="72" t="str">
        <f>IFERROR(LARGE('M 35-49'!$AA$300:$AA$350,AP$29),"")</f>
        <v/>
      </c>
      <c r="AQ87" s="73" t="str">
        <f>IFERROR(LARGE('M 35-49'!$AA$300:$AA$350,AQ$29),"")</f>
        <v/>
      </c>
    </row>
    <row r="88" spans="1:43" hidden="1" x14ac:dyDescent="0.2">
      <c r="B88" s="69" t="s">
        <v>91</v>
      </c>
      <c r="D88" s="74" t="str">
        <f>IFERROR(LARGE('M 50-59'!$AA$300:$AA$364,D$29),"")</f>
        <v/>
      </c>
      <c r="E88" s="75" t="str">
        <f>IFERROR(LARGE('M 50-59'!$AA$300:$AA$364,E$29),"")</f>
        <v/>
      </c>
      <c r="F88" s="75" t="str">
        <f>IFERROR(LARGE('M 50-59'!$AA$300:$AA$364,F$29),"")</f>
        <v/>
      </c>
      <c r="G88" s="75" t="str">
        <f>IFERROR(LARGE('M 50-59'!$AA$300:$AA$364,G$29),"")</f>
        <v/>
      </c>
      <c r="H88" s="75" t="str">
        <f>IFERROR(LARGE('M 50-59'!$AA$300:$AA$364,H$29),"")</f>
        <v/>
      </c>
      <c r="I88" s="75" t="str">
        <f>IFERROR(LARGE('M 50-59'!$AA$300:$AA$364,I$29),"")</f>
        <v/>
      </c>
      <c r="J88" s="75" t="str">
        <f>IFERROR(LARGE('M 50-59'!$AA$300:$AA$364,J$29),"")</f>
        <v/>
      </c>
      <c r="K88" s="75" t="str">
        <f>IFERROR(LARGE('M 50-59'!$AA$300:$AA$364,K$29),"")</f>
        <v/>
      </c>
      <c r="L88" s="75" t="str">
        <f>IFERROR(LARGE('M 50-59'!$AA$300:$AA$364,L$29),"")</f>
        <v/>
      </c>
      <c r="M88" s="75" t="str">
        <f>IFERROR(LARGE('M 50-59'!$AA$300:$AA$364,M$29),"")</f>
        <v/>
      </c>
      <c r="N88" s="75" t="str">
        <f>IFERROR(LARGE('M 50-59'!$AA$300:$AA$364,N$29),"")</f>
        <v/>
      </c>
      <c r="O88" s="75" t="str">
        <f>IFERROR(LARGE('M 50-59'!$AA$300:$AA$364,O$29),"")</f>
        <v/>
      </c>
      <c r="P88" s="75" t="str">
        <f>IFERROR(LARGE('M 50-59'!$AA$300:$AA$364,P$29),"")</f>
        <v/>
      </c>
      <c r="Q88" s="75" t="str">
        <f>IFERROR(LARGE('M 50-59'!$AA$300:$AA$364,Q$29),"")</f>
        <v/>
      </c>
      <c r="R88" s="75" t="str">
        <f>IFERROR(LARGE('M 50-59'!$AA$300:$AA$364,R$29),"")</f>
        <v/>
      </c>
      <c r="S88" s="75" t="str">
        <f>IFERROR(LARGE('M 50-59'!$AA$300:$AA$364,S$29),"")</f>
        <v/>
      </c>
      <c r="T88" s="75" t="str">
        <f>IFERROR(LARGE('M 50-59'!$AA$300:$AA$364,T$29),"")</f>
        <v/>
      </c>
      <c r="U88" s="75" t="str">
        <f>IFERROR(LARGE('M 50-59'!$AA$300:$AA$364,U$29),"")</f>
        <v/>
      </c>
      <c r="V88" s="75" t="str">
        <f>IFERROR(LARGE('M 50-59'!$AA$300:$AA$364,V$29),"")</f>
        <v/>
      </c>
      <c r="W88" s="75" t="str">
        <f>IFERROR(LARGE('M 50-59'!$AA$300:$AA$364,W$29),"")</f>
        <v/>
      </c>
      <c r="X88" s="75" t="str">
        <f>IFERROR(LARGE('M 50-59'!$AA$300:$AA$364,X$29),"")</f>
        <v/>
      </c>
      <c r="Y88" s="75" t="str">
        <f>IFERROR(LARGE('M 50-59'!$AA$300:$AA$364,Y$29),"")</f>
        <v/>
      </c>
      <c r="Z88" s="75" t="str">
        <f>IFERROR(LARGE('M 50-59'!$AA$300:$AA$364,Z$29),"")</f>
        <v/>
      </c>
      <c r="AA88" s="75" t="str">
        <f>IFERROR(LARGE('M 50-59'!$AA$300:$AA$364,AA$29),"")</f>
        <v/>
      </c>
      <c r="AB88" s="75" t="str">
        <f>IFERROR(LARGE('M 50-59'!$AA$300:$AA$364,AB$29),"")</f>
        <v/>
      </c>
      <c r="AC88" s="75" t="str">
        <f>IFERROR(LARGE('M 50-59'!$AA$300:$AA$364,AC$29),"")</f>
        <v/>
      </c>
      <c r="AD88" s="75" t="str">
        <f>IFERROR(LARGE('M 50-59'!$AA$300:$AA$364,AD$29),"")</f>
        <v/>
      </c>
      <c r="AE88" s="75" t="str">
        <f>IFERROR(LARGE('M 50-59'!$AA$300:$AA$364,AE$29),"")</f>
        <v/>
      </c>
      <c r="AF88" s="75" t="str">
        <f>IFERROR(LARGE('M 50-59'!$AA$300:$AA$364,AF$29),"")</f>
        <v/>
      </c>
      <c r="AG88" s="75" t="str">
        <f>IFERROR(LARGE('M 50-59'!$AA$300:$AA$364,AG$29),"")</f>
        <v/>
      </c>
      <c r="AH88" s="75" t="str">
        <f>IFERROR(LARGE('M 50-59'!$AA$300:$AA$364,AH$29),"")</f>
        <v/>
      </c>
      <c r="AI88" s="75" t="str">
        <f>IFERROR(LARGE('M 50-59'!$AA$300:$AA$364,AI$29),"")</f>
        <v/>
      </c>
      <c r="AJ88" s="75" t="str">
        <f>IFERROR(LARGE('M 50-59'!$AA$300:$AA$364,AJ$29),"")</f>
        <v/>
      </c>
      <c r="AK88" s="75" t="str">
        <f>IFERROR(LARGE('M 50-59'!$AA$300:$AA$364,AK$29),"")</f>
        <v/>
      </c>
      <c r="AL88" s="75" t="str">
        <f>IFERROR(LARGE('M 50-59'!$AA$300:$AA$364,AL$29),"")</f>
        <v/>
      </c>
      <c r="AM88" s="75" t="str">
        <f>IFERROR(LARGE('M 50-59'!$AA$300:$AA$364,AM$29),"")</f>
        <v/>
      </c>
      <c r="AN88" s="75" t="str">
        <f>IFERROR(LARGE('M 50-59'!$AA$300:$AA$364,AN$29),"")</f>
        <v/>
      </c>
      <c r="AO88" s="75" t="str">
        <f>IFERROR(LARGE('M 50-59'!$AA$300:$AA$364,AO$29),"")</f>
        <v/>
      </c>
      <c r="AP88" s="75" t="str">
        <f>IFERROR(LARGE('M 50-59'!$AA$300:$AA$364,AP$29),"")</f>
        <v/>
      </c>
      <c r="AQ88" s="76" t="str">
        <f>IFERROR(LARGE('M 50-59'!$AA$300:$AA$364,AQ$29),"")</f>
        <v/>
      </c>
    </row>
    <row r="89" spans="1:43" hidden="1" x14ac:dyDescent="0.2">
      <c r="B89" s="69" t="s">
        <v>92</v>
      </c>
      <c r="D89" s="74" t="str">
        <f>IFERROR(LARGE('M 60-69'!$AA$300:$AA$366,D$29),"")</f>
        <v/>
      </c>
      <c r="E89" s="75" t="str">
        <f>IFERROR(LARGE('M 60-69'!$AA$300:$AA$366,E$29),"")</f>
        <v/>
      </c>
      <c r="F89" s="75" t="str">
        <f>IFERROR(LARGE('M 60-69'!$AA$300:$AA$366,F$29),"")</f>
        <v/>
      </c>
      <c r="G89" s="75" t="str">
        <f>IFERROR(LARGE('M 60-69'!$AA$300:$AA$366,G$29),"")</f>
        <v/>
      </c>
      <c r="H89" s="75" t="str">
        <f>IFERROR(LARGE('M 60-69'!$AA$300:$AA$366,H$29),"")</f>
        <v/>
      </c>
      <c r="I89" s="75" t="str">
        <f>IFERROR(LARGE('M 60-69'!$AA$300:$AA$366,I$29),"")</f>
        <v/>
      </c>
      <c r="J89" s="75" t="str">
        <f>IFERROR(LARGE('M 60-69'!$AA$300:$AA$366,J$29),"")</f>
        <v/>
      </c>
      <c r="K89" s="75" t="str">
        <f>IFERROR(LARGE('M 60-69'!$AA$300:$AA$366,K$29),"")</f>
        <v/>
      </c>
      <c r="L89" s="75" t="str">
        <f>IFERROR(LARGE('M 60-69'!$AA$300:$AA$366,L$29),"")</f>
        <v/>
      </c>
      <c r="M89" s="75" t="str">
        <f>IFERROR(LARGE('M 60-69'!$AA$300:$AA$366,M$29),"")</f>
        <v/>
      </c>
      <c r="N89" s="75" t="str">
        <f>IFERROR(LARGE('M 60-69'!$AA$300:$AA$366,N$29),"")</f>
        <v/>
      </c>
      <c r="O89" s="75" t="str">
        <f>IFERROR(LARGE('M 60-69'!$AA$300:$AA$366,O$29),"")</f>
        <v/>
      </c>
      <c r="P89" s="75" t="str">
        <f>IFERROR(LARGE('M 60-69'!$AA$300:$AA$366,P$29),"")</f>
        <v/>
      </c>
      <c r="Q89" s="75" t="str">
        <f>IFERROR(LARGE('M 60-69'!$AA$300:$AA$366,Q$29),"")</f>
        <v/>
      </c>
      <c r="R89" s="75" t="str">
        <f>IFERROR(LARGE('M 60-69'!$AA$300:$AA$366,R$29),"")</f>
        <v/>
      </c>
      <c r="S89" s="75" t="str">
        <f>IFERROR(LARGE('M 60-69'!$AA$300:$AA$366,S$29),"")</f>
        <v/>
      </c>
      <c r="T89" s="75" t="str">
        <f>IFERROR(LARGE('M 60-69'!$AA$300:$AA$366,T$29),"")</f>
        <v/>
      </c>
      <c r="U89" s="75" t="str">
        <f>IFERROR(LARGE('M 60-69'!$AA$300:$AA$366,U$29),"")</f>
        <v/>
      </c>
      <c r="V89" s="75" t="str">
        <f>IFERROR(LARGE('M 60-69'!$AA$300:$AA$366,V$29),"")</f>
        <v/>
      </c>
      <c r="W89" s="75" t="str">
        <f>IFERROR(LARGE('M 60-69'!$AA$300:$AA$366,W$29),"")</f>
        <v/>
      </c>
      <c r="X89" s="75" t="str">
        <f>IFERROR(LARGE('M 60-69'!$AA$300:$AA$366,X$29),"")</f>
        <v/>
      </c>
      <c r="Y89" s="75" t="str">
        <f>IFERROR(LARGE('M 60-69'!$AA$300:$AA$366,Y$29),"")</f>
        <v/>
      </c>
      <c r="Z89" s="75" t="str">
        <f>IFERROR(LARGE('M 60-69'!$AA$300:$AA$366,Z$29),"")</f>
        <v/>
      </c>
      <c r="AA89" s="75" t="str">
        <f>IFERROR(LARGE('M 60-69'!$AA$300:$AA$366,AA$29),"")</f>
        <v/>
      </c>
      <c r="AB89" s="75" t="str">
        <f>IFERROR(LARGE('M 60-69'!$AA$300:$AA$366,AB$29),"")</f>
        <v/>
      </c>
      <c r="AC89" s="75" t="str">
        <f>IFERROR(LARGE('M 60-69'!$AA$300:$AA$366,AC$29),"")</f>
        <v/>
      </c>
      <c r="AD89" s="75" t="str">
        <f>IFERROR(LARGE('M 60-69'!$AA$300:$AA$366,AD$29),"")</f>
        <v/>
      </c>
      <c r="AE89" s="75" t="str">
        <f>IFERROR(LARGE('M 60-69'!$AA$300:$AA$366,AE$29),"")</f>
        <v/>
      </c>
      <c r="AF89" s="75" t="str">
        <f>IFERROR(LARGE('M 60-69'!$AA$300:$AA$366,AF$29),"")</f>
        <v/>
      </c>
      <c r="AG89" s="75" t="str">
        <f>IFERROR(LARGE('M 60-69'!$AA$300:$AA$366,AG$29),"")</f>
        <v/>
      </c>
      <c r="AH89" s="75" t="str">
        <f>IFERROR(LARGE('M 60-69'!$AA$300:$AA$366,AH$29),"")</f>
        <v/>
      </c>
      <c r="AI89" s="75" t="str">
        <f>IFERROR(LARGE('M 60-69'!$AA$300:$AA$366,AI$29),"")</f>
        <v/>
      </c>
      <c r="AJ89" s="75" t="str">
        <f>IFERROR(LARGE('M 60-69'!$AA$300:$AA$366,AJ$29),"")</f>
        <v/>
      </c>
      <c r="AK89" s="75" t="str">
        <f>IFERROR(LARGE('M 60-69'!$AA$300:$AA$366,AK$29),"")</f>
        <v/>
      </c>
      <c r="AL89" s="75" t="str">
        <f>IFERROR(LARGE('M 60-69'!$AA$300:$AA$366,AL$29),"")</f>
        <v/>
      </c>
      <c r="AM89" s="75" t="str">
        <f>IFERROR(LARGE('M 60-69'!$AA$300:$AA$366,AM$29),"")</f>
        <v/>
      </c>
      <c r="AN89" s="75" t="str">
        <f>IFERROR(LARGE('M 60-69'!$AA$300:$AA$366,AN$29),"")</f>
        <v/>
      </c>
      <c r="AO89" s="75" t="str">
        <f>IFERROR(LARGE('M 60-69'!$AA$300:$AA$366,AO$29),"")</f>
        <v/>
      </c>
      <c r="AP89" s="75" t="str">
        <f>IFERROR(LARGE('M 60-69'!$AA$300:$AA$366,AP$29),"")</f>
        <v/>
      </c>
      <c r="AQ89" s="76" t="str">
        <f>IFERROR(LARGE('M 60-69'!$AA$300:$AA$366,AQ$29),"")</f>
        <v/>
      </c>
    </row>
    <row r="90" spans="1:43" hidden="1" x14ac:dyDescent="0.2">
      <c r="B90" s="69" t="s">
        <v>114</v>
      </c>
      <c r="D90" s="74" t="str">
        <f>IFERROR(LARGE('M 70+'!$AA$300:$AA$353,D$29),"")</f>
        <v/>
      </c>
      <c r="E90" s="75" t="str">
        <f>IFERROR(LARGE('M 70+'!$AA$300:$AA$353,E$29),"")</f>
        <v/>
      </c>
      <c r="F90" s="75" t="str">
        <f>IFERROR(LARGE('M 70+'!$AA$300:$AA$353,F$29),"")</f>
        <v/>
      </c>
      <c r="G90" s="75" t="str">
        <f>IFERROR(LARGE('M 70+'!$AA$300:$AA$353,G$29),"")</f>
        <v/>
      </c>
      <c r="H90" s="75" t="str">
        <f>IFERROR(LARGE('M 70+'!$AA$300:$AA$353,H$29),"")</f>
        <v/>
      </c>
      <c r="I90" s="75" t="str">
        <f>IFERROR(LARGE('M 70+'!$AA$300:$AA$353,I$29),"")</f>
        <v/>
      </c>
      <c r="J90" s="75" t="str">
        <f>IFERROR(LARGE('M 70+'!$AA$300:$AA$353,J$29),"")</f>
        <v/>
      </c>
      <c r="K90" s="75" t="str">
        <f>IFERROR(LARGE('M 70+'!$AA$300:$AA$353,K$29),"")</f>
        <v/>
      </c>
      <c r="L90" s="75" t="str">
        <f>IFERROR(LARGE('M 70+'!$AA$300:$AA$353,L$29),"")</f>
        <v/>
      </c>
      <c r="M90" s="75" t="str">
        <f>IFERROR(LARGE('M 70+'!$AA$300:$AA$353,M$29),"")</f>
        <v/>
      </c>
      <c r="N90" s="75" t="str">
        <f>IFERROR(LARGE('M 70+'!$AA$300:$AA$353,N$29),"")</f>
        <v/>
      </c>
      <c r="O90" s="75" t="str">
        <f>IFERROR(LARGE('M 70+'!$AA$300:$AA$353,O$29),"")</f>
        <v/>
      </c>
      <c r="P90" s="75" t="str">
        <f>IFERROR(LARGE('M 70+'!$AA$300:$AA$353,P$29),"")</f>
        <v/>
      </c>
      <c r="Q90" s="75" t="str">
        <f>IFERROR(LARGE('M 70+'!$AA$300:$AA$353,Q$29),"")</f>
        <v/>
      </c>
      <c r="R90" s="75" t="str">
        <f>IFERROR(LARGE('M 70+'!$AA$300:$AA$353,R$29),"")</f>
        <v/>
      </c>
      <c r="S90" s="75" t="str">
        <f>IFERROR(LARGE('M 70+'!$AA$300:$AA$353,S$29),"")</f>
        <v/>
      </c>
      <c r="T90" s="75" t="str">
        <f>IFERROR(LARGE('M 70+'!$AA$300:$AA$353,T$29),"")</f>
        <v/>
      </c>
      <c r="U90" s="75" t="str">
        <f>IFERROR(LARGE('M 70+'!$AA$300:$AA$353,U$29),"")</f>
        <v/>
      </c>
      <c r="V90" s="75" t="str">
        <f>IFERROR(LARGE('M 70+'!$AA$300:$AA$353,V$29),"")</f>
        <v/>
      </c>
      <c r="W90" s="75" t="str">
        <f>IFERROR(LARGE('M 70+'!$AA$300:$AA$353,W$29),"")</f>
        <v/>
      </c>
      <c r="X90" s="75" t="str">
        <f>IFERROR(LARGE('M 70+'!$AA$300:$AA$353,X$29),"")</f>
        <v/>
      </c>
      <c r="Y90" s="75" t="str">
        <f>IFERROR(LARGE('M 70+'!$AA$300:$AA$353,Y$29),"")</f>
        <v/>
      </c>
      <c r="Z90" s="75" t="str">
        <f>IFERROR(LARGE('M 70+'!$AA$300:$AA$353,Z$29),"")</f>
        <v/>
      </c>
      <c r="AA90" s="75" t="str">
        <f>IFERROR(LARGE('M 70+'!$AA$300:$AA$353,AA$29),"")</f>
        <v/>
      </c>
      <c r="AB90" s="75" t="str">
        <f>IFERROR(LARGE('M 70+'!$AA$300:$AA$353,AB$29),"")</f>
        <v/>
      </c>
      <c r="AC90" s="75" t="str">
        <f>IFERROR(LARGE('M 70+'!$AA$300:$AA$353,AC$29),"")</f>
        <v/>
      </c>
      <c r="AD90" s="75" t="str">
        <f>IFERROR(LARGE('M 70+'!$AA$300:$AA$353,AD$29),"")</f>
        <v/>
      </c>
      <c r="AE90" s="75" t="str">
        <f>IFERROR(LARGE('M 70+'!$AA$300:$AA$353,AE$29),"")</f>
        <v/>
      </c>
      <c r="AF90" s="75" t="str">
        <f>IFERROR(LARGE('M 70+'!$AA$300:$AA$353,AF$29),"")</f>
        <v/>
      </c>
      <c r="AG90" s="75" t="str">
        <f>IFERROR(LARGE('M 70+'!$AA$300:$AA$353,AG$29),"")</f>
        <v/>
      </c>
      <c r="AH90" s="75" t="str">
        <f>IFERROR(LARGE('M 70+'!$AA$300:$AA$353,AH$29),"")</f>
        <v/>
      </c>
      <c r="AI90" s="75" t="str">
        <f>IFERROR(LARGE('M 70+'!$AA$300:$AA$353,AI$29),"")</f>
        <v/>
      </c>
      <c r="AJ90" s="75" t="str">
        <f>IFERROR(LARGE('M 70+'!$AA$300:$AA$353,AJ$29),"")</f>
        <v/>
      </c>
      <c r="AK90" s="75" t="str">
        <f>IFERROR(LARGE('M 70+'!$AA$300:$AA$353,AK$29),"")</f>
        <v/>
      </c>
      <c r="AL90" s="75" t="str">
        <f>IFERROR(LARGE('M 70+'!$AA$300:$AA$353,AL$29),"")</f>
        <v/>
      </c>
      <c r="AM90" s="75" t="str">
        <f>IFERROR(LARGE('M 70+'!$AA$300:$AA$353,AM$29),"")</f>
        <v/>
      </c>
      <c r="AN90" s="75" t="str">
        <f>IFERROR(LARGE('M 70+'!$AA$300:$AA$353,AN$29),"")</f>
        <v/>
      </c>
      <c r="AO90" s="75" t="str">
        <f>IFERROR(LARGE('M 70+'!$AA$300:$AA$353,AO$29),"")</f>
        <v/>
      </c>
      <c r="AP90" s="75" t="str">
        <f>IFERROR(LARGE('M 70+'!$AA$300:$AA$353,AP$29),"")</f>
        <v/>
      </c>
      <c r="AQ90" s="76" t="str">
        <f>IFERROR(LARGE('M 70+'!$AA$300:$AA$353,AQ$29),"")</f>
        <v/>
      </c>
    </row>
    <row r="91" spans="1:43" hidden="1" x14ac:dyDescent="0.2">
      <c r="B91" s="70" t="s">
        <v>116</v>
      </c>
      <c r="D91" s="74" t="str">
        <f>IFERROR(LARGE('N 35-44'!$AA$300:$AA$362,D$29),"")</f>
        <v/>
      </c>
      <c r="E91" s="75" t="str">
        <f>IFERROR(LARGE('N 35-44'!$AA$300:$AA$362,E$29),"")</f>
        <v/>
      </c>
      <c r="F91" s="75" t="str">
        <f>IFERROR(LARGE('N 35-44'!$AA$300:$AA$362,F$29),"")</f>
        <v/>
      </c>
      <c r="G91" s="75" t="str">
        <f>IFERROR(LARGE('N 35-44'!$AA$300:$AA$362,G$29),"")</f>
        <v/>
      </c>
      <c r="H91" s="75" t="str">
        <f>IFERROR(LARGE('N 35-44'!$AA$300:$AA$362,H$29),"")</f>
        <v/>
      </c>
      <c r="I91" s="75" t="str">
        <f>IFERROR(LARGE('N 35-44'!$AA$300:$AA$362,I$29),"")</f>
        <v/>
      </c>
      <c r="J91" s="75" t="str">
        <f>IFERROR(LARGE('N 35-44'!$AA$300:$AA$362,J$29),"")</f>
        <v/>
      </c>
      <c r="K91" s="75" t="str">
        <f>IFERROR(LARGE('N 35-44'!$AA$300:$AA$362,K$29),"")</f>
        <v/>
      </c>
      <c r="L91" s="75" t="str">
        <f>IFERROR(LARGE('N 35-44'!$AA$300:$AA$362,L$29),"")</f>
        <v/>
      </c>
      <c r="M91" s="75" t="str">
        <f>IFERROR(LARGE('N 35-44'!$AA$300:$AA$362,M$29),"")</f>
        <v/>
      </c>
      <c r="N91" s="75" t="str">
        <f>IFERROR(LARGE('N 35-44'!$AA$300:$AA$362,N$29),"")</f>
        <v/>
      </c>
      <c r="O91" s="75" t="str">
        <f>IFERROR(LARGE('N 35-44'!$AA$300:$AA$362,O$29),"")</f>
        <v/>
      </c>
      <c r="P91" s="75" t="str">
        <f>IFERROR(LARGE('N 35-44'!$AA$300:$AA$362,P$29),"")</f>
        <v/>
      </c>
      <c r="Q91" s="75" t="str">
        <f>IFERROR(LARGE('N 35-44'!$AA$300:$AA$362,Q$29),"")</f>
        <v/>
      </c>
      <c r="R91" s="75" t="str">
        <f>IFERROR(LARGE('N 35-44'!$AA$300:$AA$362,R$29),"")</f>
        <v/>
      </c>
      <c r="S91" s="75" t="str">
        <f>IFERROR(LARGE('N 35-44'!$AA$300:$AA$362,S$29),"")</f>
        <v/>
      </c>
      <c r="T91" s="75" t="str">
        <f>IFERROR(LARGE('N 35-44'!$AA$300:$AA$362,T$29),"")</f>
        <v/>
      </c>
      <c r="U91" s="75" t="str">
        <f>IFERROR(LARGE('N 35-44'!$AA$300:$AA$362,U$29),"")</f>
        <v/>
      </c>
      <c r="V91" s="75" t="str">
        <f>IFERROR(LARGE('N 35-44'!$AA$300:$AA$362,V$29),"")</f>
        <v/>
      </c>
      <c r="W91" s="75" t="str">
        <f>IFERROR(LARGE('N 35-44'!$AA$300:$AA$362,W$29),"")</f>
        <v/>
      </c>
      <c r="X91" s="75" t="str">
        <f>IFERROR(LARGE('N 35-44'!$AA$300:$AA$362,X$29),"")</f>
        <v/>
      </c>
      <c r="Y91" s="75" t="str">
        <f>IFERROR(LARGE('N 35-44'!$AA$300:$AA$362,Y$29),"")</f>
        <v/>
      </c>
      <c r="Z91" s="75" t="str">
        <f>IFERROR(LARGE('N 35-44'!$AA$300:$AA$362,Z$29),"")</f>
        <v/>
      </c>
      <c r="AA91" s="75" t="str">
        <f>IFERROR(LARGE('N 35-44'!$AA$300:$AA$362,AA$29),"")</f>
        <v/>
      </c>
      <c r="AB91" s="75" t="str">
        <f>IFERROR(LARGE('N 35-44'!$AA$300:$AA$362,AB$29),"")</f>
        <v/>
      </c>
      <c r="AC91" s="75" t="str">
        <f>IFERROR(LARGE('N 35-44'!$AA$300:$AA$362,AC$29),"")</f>
        <v/>
      </c>
      <c r="AD91" s="75" t="str">
        <f>IFERROR(LARGE('N 35-44'!$AA$300:$AA$362,AD$29),"")</f>
        <v/>
      </c>
      <c r="AE91" s="75" t="str">
        <f>IFERROR(LARGE('N 35-44'!$AA$300:$AA$362,AE$29),"")</f>
        <v/>
      </c>
      <c r="AF91" s="75" t="str">
        <f>IFERROR(LARGE('N 35-44'!$AA$300:$AA$362,AF$29),"")</f>
        <v/>
      </c>
      <c r="AG91" s="75" t="str">
        <f>IFERROR(LARGE('N 35-44'!$AA$300:$AA$362,AG$29),"")</f>
        <v/>
      </c>
      <c r="AH91" s="75" t="str">
        <f>IFERROR(LARGE('N 35-44'!$AA$300:$AA$362,AH$29),"")</f>
        <v/>
      </c>
      <c r="AI91" s="75" t="str">
        <f>IFERROR(LARGE('N 35-44'!$AA$300:$AA$362,AI$29),"")</f>
        <v/>
      </c>
      <c r="AJ91" s="75" t="str">
        <f>IFERROR(LARGE('N 35-44'!$AA$300:$AA$362,AJ$29),"")</f>
        <v/>
      </c>
      <c r="AK91" s="75" t="str">
        <f>IFERROR(LARGE('N 35-44'!$AA$300:$AA$362,AK$29),"")</f>
        <v/>
      </c>
      <c r="AL91" s="75" t="str">
        <f>IFERROR(LARGE('N 35-44'!$AA$300:$AA$362,AL$29),"")</f>
        <v/>
      </c>
      <c r="AM91" s="75" t="str">
        <f>IFERROR(LARGE('N 35-44'!$AA$300:$AA$362,AM$29),"")</f>
        <v/>
      </c>
      <c r="AN91" s="75" t="str">
        <f>IFERROR(LARGE('N 35-44'!$AA$300:$AA$362,AN$29),"")</f>
        <v/>
      </c>
      <c r="AO91" s="75" t="str">
        <f>IFERROR(LARGE('N 35-44'!$AA$300:$AA$362,AO$29),"")</f>
        <v/>
      </c>
      <c r="AP91" s="75" t="str">
        <f>IFERROR(LARGE('N 35-44'!$AA$300:$AA$362,AP$29),"")</f>
        <v/>
      </c>
      <c r="AQ91" s="76" t="str">
        <f>IFERROR(LARGE('N 35-44'!$AA$300:$AA$362,AQ$29),"")</f>
        <v/>
      </c>
    </row>
    <row r="92" spans="1:43" hidden="1" x14ac:dyDescent="0.2">
      <c r="B92" s="70" t="s">
        <v>117</v>
      </c>
      <c r="D92" s="74" t="str">
        <f>IFERROR(LARGE('N 45-59'!$AA$300:$AA$363,D$29),"")</f>
        <v/>
      </c>
      <c r="E92" s="75" t="str">
        <f>IFERROR(LARGE('N 45-59'!$AA$300:$AA$363,E$29),"")</f>
        <v/>
      </c>
      <c r="F92" s="75" t="str">
        <f>IFERROR(LARGE('N 45-59'!$AA$300:$AA$363,F$29),"")</f>
        <v/>
      </c>
      <c r="G92" s="75" t="str">
        <f>IFERROR(LARGE('N 45-59'!$AA$300:$AA$363,G$29),"")</f>
        <v/>
      </c>
      <c r="H92" s="75" t="str">
        <f>IFERROR(LARGE('N 45-59'!$AA$300:$AA$363,H$29),"")</f>
        <v/>
      </c>
      <c r="I92" s="75" t="str">
        <f>IFERROR(LARGE('N 45-59'!$AA$300:$AA$363,I$29),"")</f>
        <v/>
      </c>
      <c r="J92" s="75" t="str">
        <f>IFERROR(LARGE('N 45-59'!$AA$300:$AA$363,J$29),"")</f>
        <v/>
      </c>
      <c r="K92" s="75" t="str">
        <f>IFERROR(LARGE('N 45-59'!$AA$300:$AA$363,K$29),"")</f>
        <v/>
      </c>
      <c r="L92" s="75" t="str">
        <f>IFERROR(LARGE('N 45-59'!$AA$300:$AA$363,L$29),"")</f>
        <v/>
      </c>
      <c r="M92" s="75" t="str">
        <f>IFERROR(LARGE('N 45-59'!$AA$300:$AA$363,M$29),"")</f>
        <v/>
      </c>
      <c r="N92" s="75" t="str">
        <f>IFERROR(LARGE('N 45-59'!$AA$300:$AA$363,N$29),"")</f>
        <v/>
      </c>
      <c r="O92" s="75" t="str">
        <f>IFERROR(LARGE('N 45-59'!$AA$300:$AA$363,O$29),"")</f>
        <v/>
      </c>
      <c r="P92" s="75" t="str">
        <f>IFERROR(LARGE('N 45-59'!$AA$300:$AA$363,P$29),"")</f>
        <v/>
      </c>
      <c r="Q92" s="75" t="str">
        <f>IFERROR(LARGE('N 45-59'!$AA$300:$AA$363,Q$29),"")</f>
        <v/>
      </c>
      <c r="R92" s="75" t="str">
        <f>IFERROR(LARGE('N 45-59'!$AA$300:$AA$363,R$29),"")</f>
        <v/>
      </c>
      <c r="S92" s="75" t="str">
        <f>IFERROR(LARGE('N 45-59'!$AA$300:$AA$363,S$29),"")</f>
        <v/>
      </c>
      <c r="T92" s="75" t="str">
        <f>IFERROR(LARGE('N 45-59'!$AA$300:$AA$363,T$29),"")</f>
        <v/>
      </c>
      <c r="U92" s="75" t="str">
        <f>IFERROR(LARGE('N 45-59'!$AA$300:$AA$363,U$29),"")</f>
        <v/>
      </c>
      <c r="V92" s="75" t="str">
        <f>IFERROR(LARGE('N 45-59'!$AA$300:$AA$363,V$29),"")</f>
        <v/>
      </c>
      <c r="W92" s="75" t="str">
        <f>IFERROR(LARGE('N 45-59'!$AA$300:$AA$363,W$29),"")</f>
        <v/>
      </c>
      <c r="X92" s="75" t="str">
        <f>IFERROR(LARGE('N 45-59'!$AA$300:$AA$363,X$29),"")</f>
        <v/>
      </c>
      <c r="Y92" s="75" t="str">
        <f>IFERROR(LARGE('N 45-59'!$AA$300:$AA$363,Y$29),"")</f>
        <v/>
      </c>
      <c r="Z92" s="75" t="str">
        <f>IFERROR(LARGE('N 45-59'!$AA$300:$AA$363,Z$29),"")</f>
        <v/>
      </c>
      <c r="AA92" s="75" t="str">
        <f>IFERROR(LARGE('N 45-59'!$AA$300:$AA$363,AA$29),"")</f>
        <v/>
      </c>
      <c r="AB92" s="75" t="str">
        <f>IFERROR(LARGE('N 45-59'!$AA$300:$AA$363,AB$29),"")</f>
        <v/>
      </c>
      <c r="AC92" s="75" t="str">
        <f>IFERROR(LARGE('N 45-59'!$AA$300:$AA$363,AC$29),"")</f>
        <v/>
      </c>
      <c r="AD92" s="75" t="str">
        <f>IFERROR(LARGE('N 45-59'!$AA$300:$AA$363,AD$29),"")</f>
        <v/>
      </c>
      <c r="AE92" s="75" t="str">
        <f>IFERROR(LARGE('N 45-59'!$AA$300:$AA$363,AE$29),"")</f>
        <v/>
      </c>
      <c r="AF92" s="75" t="str">
        <f>IFERROR(LARGE('N 45-59'!$AA$300:$AA$363,AF$29),"")</f>
        <v/>
      </c>
      <c r="AG92" s="75" t="str">
        <f>IFERROR(LARGE('N 45-59'!$AA$300:$AA$363,AG$29),"")</f>
        <v/>
      </c>
      <c r="AH92" s="75" t="str">
        <f>IFERROR(LARGE('N 45-59'!$AA$300:$AA$363,AH$29),"")</f>
        <v/>
      </c>
      <c r="AI92" s="75" t="str">
        <f>IFERROR(LARGE('N 45-59'!$AA$300:$AA$363,AI$29),"")</f>
        <v/>
      </c>
      <c r="AJ92" s="75" t="str">
        <f>IFERROR(LARGE('N 45-59'!$AA$300:$AA$363,AJ$29),"")</f>
        <v/>
      </c>
      <c r="AK92" s="75" t="str">
        <f>IFERROR(LARGE('N 45-59'!$AA$300:$AA$363,AK$29),"")</f>
        <v/>
      </c>
      <c r="AL92" s="75" t="str">
        <f>IFERROR(LARGE('N 45-59'!$AA$300:$AA$363,AL$29),"")</f>
        <v/>
      </c>
      <c r="AM92" s="75" t="str">
        <f>IFERROR(LARGE('N 45-59'!$AA$300:$AA$363,AM$29),"")</f>
        <v/>
      </c>
      <c r="AN92" s="75" t="str">
        <f>IFERROR(LARGE('N 45-59'!$AA$300:$AA$363,AN$29),"")</f>
        <v/>
      </c>
      <c r="AO92" s="75" t="str">
        <f>IFERROR(LARGE('N 45-59'!$AA$300:$AA$363,AO$29),"")</f>
        <v/>
      </c>
      <c r="AP92" s="75" t="str">
        <f>IFERROR(LARGE('N 45-59'!$AA$300:$AA$363,AP$29),"")</f>
        <v/>
      </c>
      <c r="AQ92" s="76" t="str">
        <f>IFERROR(LARGE('N 45-59'!$AA$300:$AA$363,AQ$29),"")</f>
        <v/>
      </c>
    </row>
    <row r="93" spans="1:43" hidden="1" x14ac:dyDescent="0.2">
      <c r="B93" s="70" t="s">
        <v>93</v>
      </c>
      <c r="D93" s="74" t="str">
        <f>IFERROR(LARGE('N 60-69'!$AA$300:$AA$366,D$29),"")</f>
        <v/>
      </c>
      <c r="E93" s="75" t="str">
        <f>IFERROR(LARGE('N 60-69'!$AA$300:$AA$366,E$29),"")</f>
        <v/>
      </c>
      <c r="F93" s="75" t="str">
        <f>IFERROR(LARGE('N 60-69'!$AA$300:$AA$366,F$29),"")</f>
        <v/>
      </c>
      <c r="G93" s="75" t="str">
        <f>IFERROR(LARGE('N 60-69'!$AA$300:$AA$366,G$29),"")</f>
        <v/>
      </c>
      <c r="H93" s="75" t="str">
        <f>IFERROR(LARGE('N 60-69'!$AA$300:$AA$366,H$29),"")</f>
        <v/>
      </c>
      <c r="I93" s="75" t="str">
        <f>IFERROR(LARGE('N 60-69'!$AA$300:$AA$366,I$29),"")</f>
        <v/>
      </c>
      <c r="J93" s="75" t="str">
        <f>IFERROR(LARGE('N 60-69'!$AA$300:$AA$366,J$29),"")</f>
        <v/>
      </c>
      <c r="K93" s="75" t="str">
        <f>IFERROR(LARGE('N 60-69'!$AA$300:$AA$366,K$29),"")</f>
        <v/>
      </c>
      <c r="L93" s="75" t="str">
        <f>IFERROR(LARGE('N 60-69'!$AA$300:$AA$366,L$29),"")</f>
        <v/>
      </c>
      <c r="M93" s="75" t="str">
        <f>IFERROR(LARGE('N 60-69'!$AA$300:$AA$366,M$29),"")</f>
        <v/>
      </c>
      <c r="N93" s="75" t="str">
        <f>IFERROR(LARGE('N 60-69'!$AA$300:$AA$366,N$29),"")</f>
        <v/>
      </c>
      <c r="O93" s="75" t="str">
        <f>IFERROR(LARGE('N 60-69'!$AA$300:$AA$366,O$29),"")</f>
        <v/>
      </c>
      <c r="P93" s="75" t="str">
        <f>IFERROR(LARGE('N 60-69'!$AA$300:$AA$366,P$29),"")</f>
        <v/>
      </c>
      <c r="Q93" s="75" t="str">
        <f>IFERROR(LARGE('N 60-69'!$AA$300:$AA$366,Q$29),"")</f>
        <v/>
      </c>
      <c r="R93" s="75" t="str">
        <f>IFERROR(LARGE('N 60-69'!$AA$300:$AA$366,R$29),"")</f>
        <v/>
      </c>
      <c r="S93" s="75" t="str">
        <f>IFERROR(LARGE('N 60-69'!$AA$300:$AA$366,S$29),"")</f>
        <v/>
      </c>
      <c r="T93" s="75" t="str">
        <f>IFERROR(LARGE('N 60-69'!$AA$300:$AA$366,T$29),"")</f>
        <v/>
      </c>
      <c r="U93" s="75" t="str">
        <f>IFERROR(LARGE('N 60-69'!$AA$300:$AA$366,U$29),"")</f>
        <v/>
      </c>
      <c r="V93" s="75" t="str">
        <f>IFERROR(LARGE('N 60-69'!$AA$300:$AA$366,V$29),"")</f>
        <v/>
      </c>
      <c r="W93" s="75" t="str">
        <f>IFERROR(LARGE('N 60-69'!$AA$300:$AA$366,W$29),"")</f>
        <v/>
      </c>
      <c r="X93" s="75" t="str">
        <f>IFERROR(LARGE('N 60-69'!$AA$300:$AA$366,X$29),"")</f>
        <v/>
      </c>
      <c r="Y93" s="75" t="str">
        <f>IFERROR(LARGE('N 60-69'!$AA$300:$AA$366,Y$29),"")</f>
        <v/>
      </c>
      <c r="Z93" s="75" t="str">
        <f>IFERROR(LARGE('N 60-69'!$AA$300:$AA$366,Z$29),"")</f>
        <v/>
      </c>
      <c r="AA93" s="75" t="str">
        <f>IFERROR(LARGE('N 60-69'!$AA$300:$AA$366,AA$29),"")</f>
        <v/>
      </c>
      <c r="AB93" s="75" t="str">
        <f>IFERROR(LARGE('N 60-69'!$AA$300:$AA$366,AB$29),"")</f>
        <v/>
      </c>
      <c r="AC93" s="75" t="str">
        <f>IFERROR(LARGE('N 60-69'!$AA$300:$AA$366,AC$29),"")</f>
        <v/>
      </c>
      <c r="AD93" s="75" t="str">
        <f>IFERROR(LARGE('N 60-69'!$AA$300:$AA$366,AD$29),"")</f>
        <v/>
      </c>
      <c r="AE93" s="75" t="str">
        <f>IFERROR(LARGE('N 60-69'!$AA$300:$AA$366,AE$29),"")</f>
        <v/>
      </c>
      <c r="AF93" s="75" t="str">
        <f>IFERROR(LARGE('N 60-69'!$AA$300:$AA$366,AF$29),"")</f>
        <v/>
      </c>
      <c r="AG93" s="75" t="str">
        <f>IFERROR(LARGE('N 60-69'!$AA$300:$AA$366,AG$29),"")</f>
        <v/>
      </c>
      <c r="AH93" s="75" t="str">
        <f>IFERROR(LARGE('N 60-69'!$AA$300:$AA$366,AH$29),"")</f>
        <v/>
      </c>
      <c r="AI93" s="75" t="str">
        <f>IFERROR(LARGE('N 60-69'!$AA$300:$AA$366,AI$29),"")</f>
        <v/>
      </c>
      <c r="AJ93" s="75" t="str">
        <f>IFERROR(LARGE('N 60-69'!$AA$300:$AA$366,AJ$29),"")</f>
        <v/>
      </c>
      <c r="AK93" s="75" t="str">
        <f>IFERROR(LARGE('N 60-69'!$AA$300:$AA$366,AK$29),"")</f>
        <v/>
      </c>
      <c r="AL93" s="75" t="str">
        <f>IFERROR(LARGE('N 60-69'!$AA$300:$AA$366,AL$29),"")</f>
        <v/>
      </c>
      <c r="AM93" s="75" t="str">
        <f>IFERROR(LARGE('N 60-69'!$AA$300:$AA$366,AM$29),"")</f>
        <v/>
      </c>
      <c r="AN93" s="75" t="str">
        <f>IFERROR(LARGE('N 60-69'!$AA$300:$AA$366,AN$29),"")</f>
        <v/>
      </c>
      <c r="AO93" s="75" t="str">
        <f>IFERROR(LARGE('N 60-69'!$AA$300:$AA$366,AO$29),"")</f>
        <v/>
      </c>
      <c r="AP93" s="75" t="str">
        <f>IFERROR(LARGE('N 60-69'!$AA$300:$AA$366,AP$29),"")</f>
        <v/>
      </c>
      <c r="AQ93" s="76" t="str">
        <f>IFERROR(LARGE('N 60-69'!$AA$300:$AA$366,AQ$29),"")</f>
        <v/>
      </c>
    </row>
    <row r="94" spans="1:43" hidden="1" x14ac:dyDescent="0.2">
      <c r="B94" s="70" t="s">
        <v>115</v>
      </c>
      <c r="D94" s="74" t="str">
        <f>IFERROR(LARGE('N 70+'!$AA$300:$AA$362,D$29),"")</f>
        <v/>
      </c>
      <c r="E94" s="75" t="str">
        <f>IFERROR(LARGE('N 70+'!$AA$300:$AA$362,E$29),"")</f>
        <v/>
      </c>
      <c r="F94" s="75" t="str">
        <f>IFERROR(LARGE('N 70+'!$AA$300:$AA$362,F$29),"")</f>
        <v/>
      </c>
      <c r="G94" s="75" t="str">
        <f>IFERROR(LARGE('N 70+'!$AA$300:$AA$362,G$29),"")</f>
        <v/>
      </c>
      <c r="H94" s="75" t="str">
        <f>IFERROR(LARGE('N 70+'!$AA$300:$AA$362,H$29),"")</f>
        <v/>
      </c>
      <c r="I94" s="75" t="str">
        <f>IFERROR(LARGE('N 70+'!$AA$300:$AA$362,I$29),"")</f>
        <v/>
      </c>
      <c r="J94" s="75" t="str">
        <f>IFERROR(LARGE('N 70+'!$AA$300:$AA$362,J$29),"")</f>
        <v/>
      </c>
      <c r="K94" s="75" t="str">
        <f>IFERROR(LARGE('N 70+'!$AA$300:$AA$362,K$29),"")</f>
        <v/>
      </c>
      <c r="L94" s="75" t="str">
        <f>IFERROR(LARGE('N 70+'!$AA$300:$AA$362,L$29),"")</f>
        <v/>
      </c>
      <c r="M94" s="75" t="str">
        <f>IFERROR(LARGE('N 70+'!$AA$300:$AA$362,M$29),"")</f>
        <v/>
      </c>
      <c r="N94" s="75" t="str">
        <f>IFERROR(LARGE('N 70+'!$AA$300:$AA$362,N$29),"")</f>
        <v/>
      </c>
      <c r="O94" s="75" t="str">
        <f>IFERROR(LARGE('N 70+'!$AA$300:$AA$362,O$29),"")</f>
        <v/>
      </c>
      <c r="P94" s="75" t="str">
        <f>IFERROR(LARGE('N 70+'!$AA$300:$AA$362,P$29),"")</f>
        <v/>
      </c>
      <c r="Q94" s="75" t="str">
        <f>IFERROR(LARGE('N 70+'!$AA$300:$AA$362,Q$29),"")</f>
        <v/>
      </c>
      <c r="R94" s="75" t="str">
        <f>IFERROR(LARGE('N 70+'!$AA$300:$AA$362,R$29),"")</f>
        <v/>
      </c>
      <c r="S94" s="75" t="str">
        <f>IFERROR(LARGE('N 70+'!$AA$300:$AA$362,S$29),"")</f>
        <v/>
      </c>
      <c r="T94" s="75" t="str">
        <f>IFERROR(LARGE('N 70+'!$AA$300:$AA$362,T$29),"")</f>
        <v/>
      </c>
      <c r="U94" s="75" t="str">
        <f>IFERROR(LARGE('N 70+'!$AA$300:$AA$362,U$29),"")</f>
        <v/>
      </c>
      <c r="V94" s="75" t="str">
        <f>IFERROR(LARGE('N 70+'!$AA$300:$AA$362,V$29),"")</f>
        <v/>
      </c>
      <c r="W94" s="75" t="str">
        <f>IFERROR(LARGE('N 70+'!$AA$300:$AA$362,W$29),"")</f>
        <v/>
      </c>
      <c r="X94" s="75" t="str">
        <f>IFERROR(LARGE('N 70+'!$AA$300:$AA$362,X$29),"")</f>
        <v/>
      </c>
      <c r="Y94" s="75" t="str">
        <f>IFERROR(LARGE('N 70+'!$AA$300:$AA$362,Y$29),"")</f>
        <v/>
      </c>
      <c r="Z94" s="75" t="str">
        <f>IFERROR(LARGE('N 70+'!$AA$300:$AA$362,Z$29),"")</f>
        <v/>
      </c>
      <c r="AA94" s="75" t="str">
        <f>IFERROR(LARGE('N 70+'!$AA$300:$AA$362,AA$29),"")</f>
        <v/>
      </c>
      <c r="AB94" s="75" t="str">
        <f>IFERROR(LARGE('N 70+'!$AA$300:$AA$362,AB$29),"")</f>
        <v/>
      </c>
      <c r="AC94" s="75" t="str">
        <f>IFERROR(LARGE('N 70+'!$AA$300:$AA$362,AC$29),"")</f>
        <v/>
      </c>
      <c r="AD94" s="75" t="str">
        <f>IFERROR(LARGE('N 70+'!$AA$300:$AA$362,AD$29),"")</f>
        <v/>
      </c>
      <c r="AE94" s="75" t="str">
        <f>IFERROR(LARGE('N 70+'!$AA$300:$AA$362,AE$29),"")</f>
        <v/>
      </c>
      <c r="AF94" s="75" t="str">
        <f>IFERROR(LARGE('N 70+'!$AA$300:$AA$362,AF$29),"")</f>
        <v/>
      </c>
      <c r="AG94" s="75" t="str">
        <f>IFERROR(LARGE('N 70+'!$AA$300:$AA$362,AG$29),"")</f>
        <v/>
      </c>
      <c r="AH94" s="75" t="str">
        <f>IFERROR(LARGE('N 70+'!$AA$300:$AA$362,AH$29),"")</f>
        <v/>
      </c>
      <c r="AI94" s="75" t="str">
        <f>IFERROR(LARGE('N 70+'!$AA$300:$AA$362,AI$29),"")</f>
        <v/>
      </c>
      <c r="AJ94" s="75" t="str">
        <f>IFERROR(LARGE('N 70+'!$AA$300:$AA$362,AJ$29),"")</f>
        <v/>
      </c>
      <c r="AK94" s="75" t="str">
        <f>IFERROR(LARGE('N 70+'!$AA$300:$AA$362,AK$29),"")</f>
        <v/>
      </c>
      <c r="AL94" s="75" t="str">
        <f>IFERROR(LARGE('N 70+'!$AA$300:$AA$362,AL$29),"")</f>
        <v/>
      </c>
      <c r="AM94" s="75" t="str">
        <f>IFERROR(LARGE('N 70+'!$AA$300:$AA$362,AM$29),"")</f>
        <v/>
      </c>
      <c r="AN94" s="75" t="str">
        <f>IFERROR(LARGE('N 70+'!$AA$300:$AA$362,AN$29),"")</f>
        <v/>
      </c>
      <c r="AO94" s="75" t="str">
        <f>IFERROR(LARGE('N 70+'!$AA$300:$AA$362,AO$29),"")</f>
        <v/>
      </c>
      <c r="AP94" s="75" t="str">
        <f>IFERROR(LARGE('N 70+'!$AA$300:$AA$362,AP$29),"")</f>
        <v/>
      </c>
      <c r="AQ94" s="76" t="str">
        <f>IFERROR(LARGE('N 70+'!$AA$300:$AA$362,AQ$29),"")</f>
        <v/>
      </c>
    </row>
    <row r="95" spans="1:43" hidden="1" x14ac:dyDescent="0.2">
      <c r="A95" s="63" t="s">
        <v>99</v>
      </c>
      <c r="B95" s="69" t="s">
        <v>90</v>
      </c>
      <c r="D95" s="71" t="str">
        <f>IFERROR(LARGE('M 35-49'!$AB$300:$AB$350,D$29),"")</f>
        <v/>
      </c>
      <c r="E95" s="72" t="str">
        <f>IFERROR(LARGE('M 35-49'!$AB$300:$AB$350,E$29),"")</f>
        <v/>
      </c>
      <c r="F95" s="72" t="str">
        <f>IFERROR(LARGE('M 35-49'!$AB$300:$AB$350,F$29),"")</f>
        <v/>
      </c>
      <c r="G95" s="72" t="str">
        <f>IFERROR(LARGE('M 35-49'!$AB$300:$AB$350,G$29),"")</f>
        <v/>
      </c>
      <c r="H95" s="72" t="str">
        <f>IFERROR(LARGE('M 35-49'!$AB$300:$AB$350,H$29),"")</f>
        <v/>
      </c>
      <c r="I95" s="72" t="str">
        <f>IFERROR(LARGE('M 35-49'!$AB$300:$AB$350,I$29),"")</f>
        <v/>
      </c>
      <c r="J95" s="72" t="str">
        <f>IFERROR(LARGE('M 35-49'!$AB$300:$AB$350,J$29),"")</f>
        <v/>
      </c>
      <c r="K95" s="72" t="str">
        <f>IFERROR(LARGE('M 35-49'!$AB$300:$AB$350,K$29),"")</f>
        <v/>
      </c>
      <c r="L95" s="72" t="str">
        <f>IFERROR(LARGE('M 35-49'!$AB$300:$AB$350,L$29),"")</f>
        <v/>
      </c>
      <c r="M95" s="72" t="str">
        <f>IFERROR(LARGE('M 35-49'!$AB$300:$AB$350,M$29),"")</f>
        <v/>
      </c>
      <c r="N95" s="72" t="str">
        <f>IFERROR(LARGE('M 35-49'!$AB$300:$AB$350,N$29),"")</f>
        <v/>
      </c>
      <c r="O95" s="72" t="str">
        <f>IFERROR(LARGE('M 35-49'!$AB$300:$AB$350,O$29),"")</f>
        <v/>
      </c>
      <c r="P95" s="72" t="str">
        <f>IFERROR(LARGE('M 35-49'!$AB$300:$AB$350,P$29),"")</f>
        <v/>
      </c>
      <c r="Q95" s="72" t="str">
        <f>IFERROR(LARGE('M 35-49'!$AB$300:$AB$350,Q$29),"")</f>
        <v/>
      </c>
      <c r="R95" s="72" t="str">
        <f>IFERROR(LARGE('M 35-49'!$AB$300:$AB$350,R$29),"")</f>
        <v/>
      </c>
      <c r="S95" s="72" t="str">
        <f>IFERROR(LARGE('M 35-49'!$AB$300:$AB$350,S$29),"")</f>
        <v/>
      </c>
      <c r="T95" s="72" t="str">
        <f>IFERROR(LARGE('M 35-49'!$AB$300:$AB$350,T$29),"")</f>
        <v/>
      </c>
      <c r="U95" s="72" t="str">
        <f>IFERROR(LARGE('M 35-49'!$AB$300:$AB$350,U$29),"")</f>
        <v/>
      </c>
      <c r="V95" s="72" t="str">
        <f>IFERROR(LARGE('M 35-49'!$AB$300:$AB$350,V$29),"")</f>
        <v/>
      </c>
      <c r="W95" s="72" t="str">
        <f>IFERROR(LARGE('M 35-49'!$AB$300:$AB$350,W$29),"")</f>
        <v/>
      </c>
      <c r="X95" s="72" t="str">
        <f>IFERROR(LARGE('M 35-49'!$AB$300:$AB$350,X$29),"")</f>
        <v/>
      </c>
      <c r="Y95" s="72" t="str">
        <f>IFERROR(LARGE('M 35-49'!$AB$300:$AB$350,Y$29),"")</f>
        <v/>
      </c>
      <c r="Z95" s="72" t="str">
        <f>IFERROR(LARGE('M 35-49'!$AB$300:$AB$350,Z$29),"")</f>
        <v/>
      </c>
      <c r="AA95" s="72" t="str">
        <f>IFERROR(LARGE('M 35-49'!$AB$300:$AB$350,AA$29),"")</f>
        <v/>
      </c>
      <c r="AB95" s="72" t="str">
        <f>IFERROR(LARGE('M 35-49'!$AB$300:$AB$350,AB$29),"")</f>
        <v/>
      </c>
      <c r="AC95" s="72" t="str">
        <f>IFERROR(LARGE('M 35-49'!$AB$300:$AB$350,AC$29),"")</f>
        <v/>
      </c>
      <c r="AD95" s="72" t="str">
        <f>IFERROR(LARGE('M 35-49'!$AB$300:$AB$350,AD$29),"")</f>
        <v/>
      </c>
      <c r="AE95" s="72" t="str">
        <f>IFERROR(LARGE('M 35-49'!$AB$300:$AB$350,AE$29),"")</f>
        <v/>
      </c>
      <c r="AF95" s="72" t="str">
        <f>IFERROR(LARGE('M 35-49'!$AB$300:$AB$350,AF$29),"")</f>
        <v/>
      </c>
      <c r="AG95" s="72" t="str">
        <f>IFERROR(LARGE('M 35-49'!$AB$300:$AB$350,AG$29),"")</f>
        <v/>
      </c>
      <c r="AH95" s="72" t="str">
        <f>IFERROR(LARGE('M 35-49'!$AB$300:$AB$350,AH$29),"")</f>
        <v/>
      </c>
      <c r="AI95" s="72" t="str">
        <f>IFERROR(LARGE('M 35-49'!$AB$300:$AB$350,AI$29),"")</f>
        <v/>
      </c>
      <c r="AJ95" s="72" t="str">
        <f>IFERROR(LARGE('M 35-49'!$AB$300:$AB$350,AJ$29),"")</f>
        <v/>
      </c>
      <c r="AK95" s="72" t="str">
        <f>IFERROR(LARGE('M 35-49'!$AB$300:$AB$350,AK$29),"")</f>
        <v/>
      </c>
      <c r="AL95" s="72" t="str">
        <f>IFERROR(LARGE('M 35-49'!$AB$300:$AB$350,AL$29),"")</f>
        <v/>
      </c>
      <c r="AM95" s="72" t="str">
        <f>IFERROR(LARGE('M 35-49'!$AB$300:$AB$350,AM$29),"")</f>
        <v/>
      </c>
      <c r="AN95" s="72" t="str">
        <f>IFERROR(LARGE('M 35-49'!$AB$300:$AB$350,AN$29),"")</f>
        <v/>
      </c>
      <c r="AO95" s="72" t="str">
        <f>IFERROR(LARGE('M 35-49'!$AB$300:$AB$350,AO$29),"")</f>
        <v/>
      </c>
      <c r="AP95" s="72" t="str">
        <f>IFERROR(LARGE('M 35-49'!$AB$300:$AB$350,AP$29),"")</f>
        <v/>
      </c>
      <c r="AQ95" s="73" t="str">
        <f>IFERROR(LARGE('M 35-49'!$AB$300:$AB$350,AQ$29),"")</f>
        <v/>
      </c>
    </row>
    <row r="96" spans="1:43" hidden="1" x14ac:dyDescent="0.2">
      <c r="B96" s="69" t="s">
        <v>91</v>
      </c>
      <c r="D96" s="74" t="str">
        <f>IFERROR(LARGE('M 50-59'!$AB$300:$AB$364,D$29),"")</f>
        <v/>
      </c>
      <c r="E96" s="75" t="str">
        <f>IFERROR(LARGE('M 50-59'!$AB$300:$AB$364,E$29),"")</f>
        <v/>
      </c>
      <c r="F96" s="75" t="str">
        <f>IFERROR(LARGE('M 50-59'!$AB$300:$AB$364,F$29),"")</f>
        <v/>
      </c>
      <c r="G96" s="75" t="str">
        <f>IFERROR(LARGE('M 50-59'!$AB$300:$AB$364,G$29),"")</f>
        <v/>
      </c>
      <c r="H96" s="75" t="str">
        <f>IFERROR(LARGE('M 50-59'!$AB$300:$AB$364,H$29),"")</f>
        <v/>
      </c>
      <c r="I96" s="75" t="str">
        <f>IFERROR(LARGE('M 50-59'!$AB$300:$AB$364,I$29),"")</f>
        <v/>
      </c>
      <c r="J96" s="75" t="str">
        <f>IFERROR(LARGE('M 50-59'!$AB$300:$AB$364,J$29),"")</f>
        <v/>
      </c>
      <c r="K96" s="75" t="str">
        <f>IFERROR(LARGE('M 50-59'!$AB$300:$AB$364,K$29),"")</f>
        <v/>
      </c>
      <c r="L96" s="75" t="str">
        <f>IFERROR(LARGE('M 50-59'!$AB$300:$AB$364,L$29),"")</f>
        <v/>
      </c>
      <c r="M96" s="75" t="str">
        <f>IFERROR(LARGE('M 50-59'!$AB$300:$AB$364,M$29),"")</f>
        <v/>
      </c>
      <c r="N96" s="75" t="str">
        <f>IFERROR(LARGE('M 50-59'!$AB$300:$AB$364,N$29),"")</f>
        <v/>
      </c>
      <c r="O96" s="75" t="str">
        <f>IFERROR(LARGE('M 50-59'!$AB$300:$AB$364,O$29),"")</f>
        <v/>
      </c>
      <c r="P96" s="75" t="str">
        <f>IFERROR(LARGE('M 50-59'!$AB$300:$AB$364,P$29),"")</f>
        <v/>
      </c>
      <c r="Q96" s="75" t="str">
        <f>IFERROR(LARGE('M 50-59'!$AB$300:$AB$364,Q$29),"")</f>
        <v/>
      </c>
      <c r="R96" s="75" t="str">
        <f>IFERROR(LARGE('M 50-59'!$AB$300:$AB$364,R$29),"")</f>
        <v/>
      </c>
      <c r="S96" s="75" t="str">
        <f>IFERROR(LARGE('M 50-59'!$AB$300:$AB$364,S$29),"")</f>
        <v/>
      </c>
      <c r="T96" s="75" t="str">
        <f>IFERROR(LARGE('M 50-59'!$AB$300:$AB$364,T$29),"")</f>
        <v/>
      </c>
      <c r="U96" s="75" t="str">
        <f>IFERROR(LARGE('M 50-59'!$AB$300:$AB$364,U$29),"")</f>
        <v/>
      </c>
      <c r="V96" s="75" t="str">
        <f>IFERROR(LARGE('M 50-59'!$AB$300:$AB$364,V$29),"")</f>
        <v/>
      </c>
      <c r="W96" s="75" t="str">
        <f>IFERROR(LARGE('M 50-59'!$AB$300:$AB$364,W$29),"")</f>
        <v/>
      </c>
      <c r="X96" s="75" t="str">
        <f>IFERROR(LARGE('M 50-59'!$AB$300:$AB$364,X$29),"")</f>
        <v/>
      </c>
      <c r="Y96" s="75" t="str">
        <f>IFERROR(LARGE('M 50-59'!$AB$300:$AB$364,Y$29),"")</f>
        <v/>
      </c>
      <c r="Z96" s="75" t="str">
        <f>IFERROR(LARGE('M 50-59'!$AB$300:$AB$364,Z$29),"")</f>
        <v/>
      </c>
      <c r="AA96" s="75" t="str">
        <f>IFERROR(LARGE('M 50-59'!$AB$300:$AB$364,AA$29),"")</f>
        <v/>
      </c>
      <c r="AB96" s="75" t="str">
        <f>IFERROR(LARGE('M 50-59'!$AB$300:$AB$364,AB$29),"")</f>
        <v/>
      </c>
      <c r="AC96" s="75" t="str">
        <f>IFERROR(LARGE('M 50-59'!$AB$300:$AB$364,AC$29),"")</f>
        <v/>
      </c>
      <c r="AD96" s="75" t="str">
        <f>IFERROR(LARGE('M 50-59'!$AB$300:$AB$364,AD$29),"")</f>
        <v/>
      </c>
      <c r="AE96" s="75" t="str">
        <f>IFERROR(LARGE('M 50-59'!$AB$300:$AB$364,AE$29),"")</f>
        <v/>
      </c>
      <c r="AF96" s="75" t="str">
        <f>IFERROR(LARGE('M 50-59'!$AB$300:$AB$364,AF$29),"")</f>
        <v/>
      </c>
      <c r="AG96" s="75" t="str">
        <f>IFERROR(LARGE('M 50-59'!$AB$300:$AB$364,AG$29),"")</f>
        <v/>
      </c>
      <c r="AH96" s="75" t="str">
        <f>IFERROR(LARGE('M 50-59'!$AB$300:$AB$364,AH$29),"")</f>
        <v/>
      </c>
      <c r="AI96" s="75" t="str">
        <f>IFERROR(LARGE('M 50-59'!$AB$300:$AB$364,AI$29),"")</f>
        <v/>
      </c>
      <c r="AJ96" s="75" t="str">
        <f>IFERROR(LARGE('M 50-59'!$AB$300:$AB$364,AJ$29),"")</f>
        <v/>
      </c>
      <c r="AK96" s="75" t="str">
        <f>IFERROR(LARGE('M 50-59'!$AB$300:$AB$364,AK$29),"")</f>
        <v/>
      </c>
      <c r="AL96" s="75" t="str">
        <f>IFERROR(LARGE('M 50-59'!$AB$300:$AB$364,AL$29),"")</f>
        <v/>
      </c>
      <c r="AM96" s="75" t="str">
        <f>IFERROR(LARGE('M 50-59'!$AB$300:$AB$364,AM$29),"")</f>
        <v/>
      </c>
      <c r="AN96" s="75" t="str">
        <f>IFERROR(LARGE('M 50-59'!$AB$300:$AB$364,AN$29),"")</f>
        <v/>
      </c>
      <c r="AO96" s="75" t="str">
        <f>IFERROR(LARGE('M 50-59'!$AB$300:$AB$364,AO$29),"")</f>
        <v/>
      </c>
      <c r="AP96" s="75" t="str">
        <f>IFERROR(LARGE('M 50-59'!$AB$300:$AB$364,AP$29),"")</f>
        <v/>
      </c>
      <c r="AQ96" s="76" t="str">
        <f>IFERROR(LARGE('M 50-59'!$AB$300:$AB$364,AQ$29),"")</f>
        <v/>
      </c>
    </row>
    <row r="97" spans="1:43" hidden="1" x14ac:dyDescent="0.2">
      <c r="B97" s="69" t="s">
        <v>92</v>
      </c>
      <c r="D97" s="74" t="str">
        <f>IFERROR(LARGE('M 60-69'!$AB$300:$AB$366,D$29),"")</f>
        <v/>
      </c>
      <c r="E97" s="75" t="str">
        <f>IFERROR(LARGE('M 60-69'!$AB$300:$AB$366,E$29),"")</f>
        <v/>
      </c>
      <c r="F97" s="75" t="str">
        <f>IFERROR(LARGE('M 60-69'!$AB$300:$AB$366,F$29),"")</f>
        <v/>
      </c>
      <c r="G97" s="75" t="str">
        <f>IFERROR(LARGE('M 60-69'!$AB$300:$AB$366,G$29),"")</f>
        <v/>
      </c>
      <c r="H97" s="75" t="str">
        <f>IFERROR(LARGE('M 60-69'!$AB$300:$AB$366,H$29),"")</f>
        <v/>
      </c>
      <c r="I97" s="75" t="str">
        <f>IFERROR(LARGE('M 60-69'!$AB$300:$AB$366,I$29),"")</f>
        <v/>
      </c>
      <c r="J97" s="75" t="str">
        <f>IFERROR(LARGE('M 60-69'!$AB$300:$AB$366,J$29),"")</f>
        <v/>
      </c>
      <c r="K97" s="75" t="str">
        <f>IFERROR(LARGE('M 60-69'!$AB$300:$AB$366,K$29),"")</f>
        <v/>
      </c>
      <c r="L97" s="75" t="str">
        <f>IFERROR(LARGE('M 60-69'!$AB$300:$AB$366,L$29),"")</f>
        <v/>
      </c>
      <c r="M97" s="75" t="str">
        <f>IFERROR(LARGE('M 60-69'!$AB$300:$AB$366,M$29),"")</f>
        <v/>
      </c>
      <c r="N97" s="75" t="str">
        <f>IFERROR(LARGE('M 60-69'!$AB$300:$AB$366,N$29),"")</f>
        <v/>
      </c>
      <c r="O97" s="75" t="str">
        <f>IFERROR(LARGE('M 60-69'!$AB$300:$AB$366,O$29),"")</f>
        <v/>
      </c>
      <c r="P97" s="75" t="str">
        <f>IFERROR(LARGE('M 60-69'!$AB$300:$AB$366,P$29),"")</f>
        <v/>
      </c>
      <c r="Q97" s="75" t="str">
        <f>IFERROR(LARGE('M 60-69'!$AB$300:$AB$366,Q$29),"")</f>
        <v/>
      </c>
      <c r="R97" s="75" t="str">
        <f>IFERROR(LARGE('M 60-69'!$AB$300:$AB$366,R$29),"")</f>
        <v/>
      </c>
      <c r="S97" s="75" t="str">
        <f>IFERROR(LARGE('M 60-69'!$AB$300:$AB$366,S$29),"")</f>
        <v/>
      </c>
      <c r="T97" s="75" t="str">
        <f>IFERROR(LARGE('M 60-69'!$AB$300:$AB$366,T$29),"")</f>
        <v/>
      </c>
      <c r="U97" s="75" t="str">
        <f>IFERROR(LARGE('M 60-69'!$AB$300:$AB$366,U$29),"")</f>
        <v/>
      </c>
      <c r="V97" s="75" t="str">
        <f>IFERROR(LARGE('M 60-69'!$AB$300:$AB$366,V$29),"")</f>
        <v/>
      </c>
      <c r="W97" s="75" t="str">
        <f>IFERROR(LARGE('M 60-69'!$AB$300:$AB$366,W$29),"")</f>
        <v/>
      </c>
      <c r="X97" s="75" t="str">
        <f>IFERROR(LARGE('M 60-69'!$AB$300:$AB$366,X$29),"")</f>
        <v/>
      </c>
      <c r="Y97" s="75" t="str">
        <f>IFERROR(LARGE('M 60-69'!$AB$300:$AB$366,Y$29),"")</f>
        <v/>
      </c>
      <c r="Z97" s="75" t="str">
        <f>IFERROR(LARGE('M 60-69'!$AB$300:$AB$366,Z$29),"")</f>
        <v/>
      </c>
      <c r="AA97" s="75" t="str">
        <f>IFERROR(LARGE('M 60-69'!$AB$300:$AB$366,AA$29),"")</f>
        <v/>
      </c>
      <c r="AB97" s="75" t="str">
        <f>IFERROR(LARGE('M 60-69'!$AB$300:$AB$366,AB$29),"")</f>
        <v/>
      </c>
      <c r="AC97" s="75" t="str">
        <f>IFERROR(LARGE('M 60-69'!$AB$300:$AB$366,AC$29),"")</f>
        <v/>
      </c>
      <c r="AD97" s="75" t="str">
        <f>IFERROR(LARGE('M 60-69'!$AB$300:$AB$366,AD$29),"")</f>
        <v/>
      </c>
      <c r="AE97" s="75" t="str">
        <f>IFERROR(LARGE('M 60-69'!$AB$300:$AB$366,AE$29),"")</f>
        <v/>
      </c>
      <c r="AF97" s="75" t="str">
        <f>IFERROR(LARGE('M 60-69'!$AB$300:$AB$366,AF$29),"")</f>
        <v/>
      </c>
      <c r="AG97" s="75" t="str">
        <f>IFERROR(LARGE('M 60-69'!$AB$300:$AB$366,AG$29),"")</f>
        <v/>
      </c>
      <c r="AH97" s="75" t="str">
        <f>IFERROR(LARGE('M 60-69'!$AB$300:$AB$366,AH$29),"")</f>
        <v/>
      </c>
      <c r="AI97" s="75" t="str">
        <f>IFERROR(LARGE('M 60-69'!$AB$300:$AB$366,AI$29),"")</f>
        <v/>
      </c>
      <c r="AJ97" s="75" t="str">
        <f>IFERROR(LARGE('M 60-69'!$AB$300:$AB$366,AJ$29),"")</f>
        <v/>
      </c>
      <c r="AK97" s="75" t="str">
        <f>IFERROR(LARGE('M 60-69'!$AB$300:$AB$366,AK$29),"")</f>
        <v/>
      </c>
      <c r="AL97" s="75" t="str">
        <f>IFERROR(LARGE('M 60-69'!$AB$300:$AB$366,AL$29),"")</f>
        <v/>
      </c>
      <c r="AM97" s="75" t="str">
        <f>IFERROR(LARGE('M 60-69'!$AB$300:$AB$366,AM$29),"")</f>
        <v/>
      </c>
      <c r="AN97" s="75" t="str">
        <f>IFERROR(LARGE('M 60-69'!$AB$300:$AB$366,AN$29),"")</f>
        <v/>
      </c>
      <c r="AO97" s="75" t="str">
        <f>IFERROR(LARGE('M 60-69'!$AB$300:$AB$366,AO$29),"")</f>
        <v/>
      </c>
      <c r="AP97" s="75" t="str">
        <f>IFERROR(LARGE('M 60-69'!$AB$300:$AB$366,AP$29),"")</f>
        <v/>
      </c>
      <c r="AQ97" s="76" t="str">
        <f>IFERROR(LARGE('M 60-69'!$AB$300:$AB$366,AQ$29),"")</f>
        <v/>
      </c>
    </row>
    <row r="98" spans="1:43" hidden="1" x14ac:dyDescent="0.2">
      <c r="B98" s="69" t="s">
        <v>114</v>
      </c>
      <c r="D98" s="74" t="str">
        <f>IFERROR(LARGE('M 70+'!$AB$300:$AB$353,D$29),"")</f>
        <v/>
      </c>
      <c r="E98" s="75" t="str">
        <f>IFERROR(LARGE('M 70+'!$AB$300:$AB$353,E$29),"")</f>
        <v/>
      </c>
      <c r="F98" s="75" t="str">
        <f>IFERROR(LARGE('M 70+'!$AB$300:$AB$353,F$29),"")</f>
        <v/>
      </c>
      <c r="G98" s="75" t="str">
        <f>IFERROR(LARGE('M 70+'!$AB$300:$AB$353,G$29),"")</f>
        <v/>
      </c>
      <c r="H98" s="75" t="str">
        <f>IFERROR(LARGE('M 70+'!$AB$300:$AB$353,H$29),"")</f>
        <v/>
      </c>
      <c r="I98" s="75" t="str">
        <f>IFERROR(LARGE('M 70+'!$AB$300:$AB$353,I$29),"")</f>
        <v/>
      </c>
      <c r="J98" s="75" t="str">
        <f>IFERROR(LARGE('M 70+'!$AB$300:$AB$353,J$29),"")</f>
        <v/>
      </c>
      <c r="K98" s="75" t="str">
        <f>IFERROR(LARGE('M 70+'!$AB$300:$AB$353,K$29),"")</f>
        <v/>
      </c>
      <c r="L98" s="75" t="str">
        <f>IFERROR(LARGE('M 70+'!$AB$300:$AB$353,L$29),"")</f>
        <v/>
      </c>
      <c r="M98" s="75" t="str">
        <f>IFERROR(LARGE('M 70+'!$AB$300:$AB$353,M$29),"")</f>
        <v/>
      </c>
      <c r="N98" s="75" t="str">
        <f>IFERROR(LARGE('M 70+'!$AB$300:$AB$353,N$29),"")</f>
        <v/>
      </c>
      <c r="O98" s="75" t="str">
        <f>IFERROR(LARGE('M 70+'!$AB$300:$AB$353,O$29),"")</f>
        <v/>
      </c>
      <c r="P98" s="75" t="str">
        <f>IFERROR(LARGE('M 70+'!$AB$300:$AB$353,P$29),"")</f>
        <v/>
      </c>
      <c r="Q98" s="75" t="str">
        <f>IFERROR(LARGE('M 70+'!$AB$300:$AB$353,Q$29),"")</f>
        <v/>
      </c>
      <c r="R98" s="75" t="str">
        <f>IFERROR(LARGE('M 70+'!$AB$300:$AB$353,R$29),"")</f>
        <v/>
      </c>
      <c r="S98" s="75" t="str">
        <f>IFERROR(LARGE('M 70+'!$AB$300:$AB$353,S$29),"")</f>
        <v/>
      </c>
      <c r="T98" s="75" t="str">
        <f>IFERROR(LARGE('M 70+'!$AB$300:$AB$353,T$29),"")</f>
        <v/>
      </c>
      <c r="U98" s="75" t="str">
        <f>IFERROR(LARGE('M 70+'!$AB$300:$AB$353,U$29),"")</f>
        <v/>
      </c>
      <c r="V98" s="75" t="str">
        <f>IFERROR(LARGE('M 70+'!$AB$300:$AB$353,V$29),"")</f>
        <v/>
      </c>
      <c r="W98" s="75" t="str">
        <f>IFERROR(LARGE('M 70+'!$AB$300:$AB$353,W$29),"")</f>
        <v/>
      </c>
      <c r="X98" s="75" t="str">
        <f>IFERROR(LARGE('M 70+'!$AB$300:$AB$353,X$29),"")</f>
        <v/>
      </c>
      <c r="Y98" s="75" t="str">
        <f>IFERROR(LARGE('M 70+'!$AB$300:$AB$353,Y$29),"")</f>
        <v/>
      </c>
      <c r="Z98" s="75" t="str">
        <f>IFERROR(LARGE('M 70+'!$AB$300:$AB$353,Z$29),"")</f>
        <v/>
      </c>
      <c r="AA98" s="75" t="str">
        <f>IFERROR(LARGE('M 70+'!$AB$300:$AB$353,AA$29),"")</f>
        <v/>
      </c>
      <c r="AB98" s="75" t="str">
        <f>IFERROR(LARGE('M 70+'!$AB$300:$AB$353,AB$29),"")</f>
        <v/>
      </c>
      <c r="AC98" s="75" t="str">
        <f>IFERROR(LARGE('M 70+'!$AB$300:$AB$353,AC$29),"")</f>
        <v/>
      </c>
      <c r="AD98" s="75" t="str">
        <f>IFERROR(LARGE('M 70+'!$AB$300:$AB$353,AD$29),"")</f>
        <v/>
      </c>
      <c r="AE98" s="75" t="str">
        <f>IFERROR(LARGE('M 70+'!$AB$300:$AB$353,AE$29),"")</f>
        <v/>
      </c>
      <c r="AF98" s="75" t="str">
        <f>IFERROR(LARGE('M 70+'!$AB$300:$AB$353,AF$29),"")</f>
        <v/>
      </c>
      <c r="AG98" s="75" t="str">
        <f>IFERROR(LARGE('M 70+'!$AB$300:$AB$353,AG$29),"")</f>
        <v/>
      </c>
      <c r="AH98" s="75" t="str">
        <f>IFERROR(LARGE('M 70+'!$AB$300:$AB$353,AH$29),"")</f>
        <v/>
      </c>
      <c r="AI98" s="75" t="str">
        <f>IFERROR(LARGE('M 70+'!$AB$300:$AB$353,AI$29),"")</f>
        <v/>
      </c>
      <c r="AJ98" s="75" t="str">
        <f>IFERROR(LARGE('M 70+'!$AB$300:$AB$353,AJ$29),"")</f>
        <v/>
      </c>
      <c r="AK98" s="75" t="str">
        <f>IFERROR(LARGE('M 70+'!$AB$300:$AB$353,AK$29),"")</f>
        <v/>
      </c>
      <c r="AL98" s="75" t="str">
        <f>IFERROR(LARGE('M 70+'!$AB$300:$AB$353,AL$29),"")</f>
        <v/>
      </c>
      <c r="AM98" s="75" t="str">
        <f>IFERROR(LARGE('M 70+'!$AB$300:$AB$353,AM$29),"")</f>
        <v/>
      </c>
      <c r="AN98" s="75" t="str">
        <f>IFERROR(LARGE('M 70+'!$AB$300:$AB$353,AN$29),"")</f>
        <v/>
      </c>
      <c r="AO98" s="75" t="str">
        <f>IFERROR(LARGE('M 70+'!$AB$300:$AB$353,AO$29),"")</f>
        <v/>
      </c>
      <c r="AP98" s="75" t="str">
        <f>IFERROR(LARGE('M 70+'!$AB$300:$AB$353,AP$29),"")</f>
        <v/>
      </c>
      <c r="AQ98" s="76" t="str">
        <f>IFERROR(LARGE('M 70+'!$AB$300:$AB$353,AQ$29),"")</f>
        <v/>
      </c>
    </row>
    <row r="99" spans="1:43" hidden="1" x14ac:dyDescent="0.2">
      <c r="B99" s="70" t="s">
        <v>116</v>
      </c>
      <c r="D99" s="74" t="str">
        <f>IFERROR(LARGE('N 35-44'!$AB$300:$AB$362,D$29),"")</f>
        <v/>
      </c>
      <c r="E99" s="75" t="str">
        <f>IFERROR(LARGE('N 35-44'!$AB$300:$AB$362,E$29),"")</f>
        <v/>
      </c>
      <c r="F99" s="75" t="str">
        <f>IFERROR(LARGE('N 35-44'!$AB$300:$AB$362,F$29),"")</f>
        <v/>
      </c>
      <c r="G99" s="75" t="str">
        <f>IFERROR(LARGE('N 35-44'!$AB$300:$AB$362,G$29),"")</f>
        <v/>
      </c>
      <c r="H99" s="75" t="str">
        <f>IFERROR(LARGE('N 35-44'!$AB$300:$AB$362,H$29),"")</f>
        <v/>
      </c>
      <c r="I99" s="75" t="str">
        <f>IFERROR(LARGE('N 35-44'!$AB$300:$AB$362,I$29),"")</f>
        <v/>
      </c>
      <c r="J99" s="75" t="str">
        <f>IFERROR(LARGE('N 35-44'!$AB$300:$AB$362,J$29),"")</f>
        <v/>
      </c>
      <c r="K99" s="75" t="str">
        <f>IFERROR(LARGE('N 35-44'!$AB$300:$AB$362,K$29),"")</f>
        <v/>
      </c>
      <c r="L99" s="75" t="str">
        <f>IFERROR(LARGE('N 35-44'!$AB$300:$AB$362,L$29),"")</f>
        <v/>
      </c>
      <c r="M99" s="75" t="str">
        <f>IFERROR(LARGE('N 35-44'!$AB$300:$AB$362,M$29),"")</f>
        <v/>
      </c>
      <c r="N99" s="75" t="str">
        <f>IFERROR(LARGE('N 35-44'!$AB$300:$AB$362,N$29),"")</f>
        <v/>
      </c>
      <c r="O99" s="75" t="str">
        <f>IFERROR(LARGE('N 35-44'!$AB$300:$AB$362,O$29),"")</f>
        <v/>
      </c>
      <c r="P99" s="75" t="str">
        <f>IFERROR(LARGE('N 35-44'!$AB$300:$AB$362,P$29),"")</f>
        <v/>
      </c>
      <c r="Q99" s="75" t="str">
        <f>IFERROR(LARGE('N 35-44'!$AB$300:$AB$362,Q$29),"")</f>
        <v/>
      </c>
      <c r="R99" s="75" t="str">
        <f>IFERROR(LARGE('N 35-44'!$AB$300:$AB$362,R$29),"")</f>
        <v/>
      </c>
      <c r="S99" s="75" t="str">
        <f>IFERROR(LARGE('N 35-44'!$AB$300:$AB$362,S$29),"")</f>
        <v/>
      </c>
      <c r="T99" s="75" t="str">
        <f>IFERROR(LARGE('N 35-44'!$AB$300:$AB$362,T$29),"")</f>
        <v/>
      </c>
      <c r="U99" s="75" t="str">
        <f>IFERROR(LARGE('N 35-44'!$AB$300:$AB$362,U$29),"")</f>
        <v/>
      </c>
      <c r="V99" s="75" t="str">
        <f>IFERROR(LARGE('N 35-44'!$AB$300:$AB$362,V$29),"")</f>
        <v/>
      </c>
      <c r="W99" s="75" t="str">
        <f>IFERROR(LARGE('N 35-44'!$AB$300:$AB$362,W$29),"")</f>
        <v/>
      </c>
      <c r="X99" s="75" t="str">
        <f>IFERROR(LARGE('N 35-44'!$AB$300:$AB$362,X$29),"")</f>
        <v/>
      </c>
      <c r="Y99" s="75" t="str">
        <f>IFERROR(LARGE('N 35-44'!$AB$300:$AB$362,Y$29),"")</f>
        <v/>
      </c>
      <c r="Z99" s="75" t="str">
        <f>IFERROR(LARGE('N 35-44'!$AB$300:$AB$362,Z$29),"")</f>
        <v/>
      </c>
      <c r="AA99" s="75" t="str">
        <f>IFERROR(LARGE('N 35-44'!$AB$300:$AB$362,AA$29),"")</f>
        <v/>
      </c>
      <c r="AB99" s="75" t="str">
        <f>IFERROR(LARGE('N 35-44'!$AB$300:$AB$362,AB$29),"")</f>
        <v/>
      </c>
      <c r="AC99" s="75" t="str">
        <f>IFERROR(LARGE('N 35-44'!$AB$300:$AB$362,AC$29),"")</f>
        <v/>
      </c>
      <c r="AD99" s="75" t="str">
        <f>IFERROR(LARGE('N 35-44'!$AB$300:$AB$362,AD$29),"")</f>
        <v/>
      </c>
      <c r="AE99" s="75" t="str">
        <f>IFERROR(LARGE('N 35-44'!$AB$300:$AB$362,AE$29),"")</f>
        <v/>
      </c>
      <c r="AF99" s="75" t="str">
        <f>IFERROR(LARGE('N 35-44'!$AB$300:$AB$362,AF$29),"")</f>
        <v/>
      </c>
      <c r="AG99" s="75" t="str">
        <f>IFERROR(LARGE('N 35-44'!$AB$300:$AB$362,AG$29),"")</f>
        <v/>
      </c>
      <c r="AH99" s="75" t="str">
        <f>IFERROR(LARGE('N 35-44'!$AB$300:$AB$362,AH$29),"")</f>
        <v/>
      </c>
      <c r="AI99" s="75" t="str">
        <f>IFERROR(LARGE('N 35-44'!$AB$300:$AB$362,AI$29),"")</f>
        <v/>
      </c>
      <c r="AJ99" s="75" t="str">
        <f>IFERROR(LARGE('N 35-44'!$AB$300:$AB$362,AJ$29),"")</f>
        <v/>
      </c>
      <c r="AK99" s="75" t="str">
        <f>IFERROR(LARGE('N 35-44'!$AB$300:$AB$362,AK$29),"")</f>
        <v/>
      </c>
      <c r="AL99" s="75" t="str">
        <f>IFERROR(LARGE('N 35-44'!$AB$300:$AB$362,AL$29),"")</f>
        <v/>
      </c>
      <c r="AM99" s="75" t="str">
        <f>IFERROR(LARGE('N 35-44'!$AB$300:$AB$362,AM$29),"")</f>
        <v/>
      </c>
      <c r="AN99" s="75" t="str">
        <f>IFERROR(LARGE('N 35-44'!$AB$300:$AB$362,AN$29),"")</f>
        <v/>
      </c>
      <c r="AO99" s="75" t="str">
        <f>IFERROR(LARGE('N 35-44'!$AB$300:$AB$362,AO$29),"")</f>
        <v/>
      </c>
      <c r="AP99" s="75" t="str">
        <f>IFERROR(LARGE('N 35-44'!$AB$300:$AB$362,AP$29),"")</f>
        <v/>
      </c>
      <c r="AQ99" s="76" t="str">
        <f>IFERROR(LARGE('N 35-44'!$AB$300:$AB$362,AQ$29),"")</f>
        <v/>
      </c>
    </row>
    <row r="100" spans="1:43" hidden="1" x14ac:dyDescent="0.2">
      <c r="B100" s="70" t="s">
        <v>117</v>
      </c>
      <c r="D100" s="74" t="str">
        <f>IFERROR(LARGE('N 45-59'!$AB$300:$AB$363,D$29),"")</f>
        <v/>
      </c>
      <c r="E100" s="75" t="str">
        <f>IFERROR(LARGE('N 45-59'!$AB$300:$AB$363,E$29),"")</f>
        <v/>
      </c>
      <c r="F100" s="75" t="str">
        <f>IFERROR(LARGE('N 45-59'!$AB$300:$AB$363,F$29),"")</f>
        <v/>
      </c>
      <c r="G100" s="75" t="str">
        <f>IFERROR(LARGE('N 45-59'!$AB$300:$AB$363,G$29),"")</f>
        <v/>
      </c>
      <c r="H100" s="75" t="str">
        <f>IFERROR(LARGE('N 45-59'!$AB$300:$AB$363,H$29),"")</f>
        <v/>
      </c>
      <c r="I100" s="75" t="str">
        <f>IFERROR(LARGE('N 45-59'!$AB$300:$AB$363,I$29),"")</f>
        <v/>
      </c>
      <c r="J100" s="75" t="str">
        <f>IFERROR(LARGE('N 45-59'!$AB$300:$AB$363,J$29),"")</f>
        <v/>
      </c>
      <c r="K100" s="75" t="str">
        <f>IFERROR(LARGE('N 45-59'!$AB$300:$AB$363,K$29),"")</f>
        <v/>
      </c>
      <c r="L100" s="75" t="str">
        <f>IFERROR(LARGE('N 45-59'!$AB$300:$AB$363,L$29),"")</f>
        <v/>
      </c>
      <c r="M100" s="75" t="str">
        <f>IFERROR(LARGE('N 45-59'!$AB$300:$AB$363,M$29),"")</f>
        <v/>
      </c>
      <c r="N100" s="75" t="str">
        <f>IFERROR(LARGE('N 45-59'!$AB$300:$AB$363,N$29),"")</f>
        <v/>
      </c>
      <c r="O100" s="75" t="str">
        <f>IFERROR(LARGE('N 45-59'!$AB$300:$AB$363,O$29),"")</f>
        <v/>
      </c>
      <c r="P100" s="75" t="str">
        <f>IFERROR(LARGE('N 45-59'!$AB$300:$AB$363,P$29),"")</f>
        <v/>
      </c>
      <c r="Q100" s="75" t="str">
        <f>IFERROR(LARGE('N 45-59'!$AB$300:$AB$363,Q$29),"")</f>
        <v/>
      </c>
      <c r="R100" s="75" t="str">
        <f>IFERROR(LARGE('N 45-59'!$AB$300:$AB$363,R$29),"")</f>
        <v/>
      </c>
      <c r="S100" s="75" t="str">
        <f>IFERROR(LARGE('N 45-59'!$AB$300:$AB$363,S$29),"")</f>
        <v/>
      </c>
      <c r="T100" s="75" t="str">
        <f>IFERROR(LARGE('N 45-59'!$AB$300:$AB$363,T$29),"")</f>
        <v/>
      </c>
      <c r="U100" s="75" t="str">
        <f>IFERROR(LARGE('N 45-59'!$AB$300:$AB$363,U$29),"")</f>
        <v/>
      </c>
      <c r="V100" s="75" t="str">
        <f>IFERROR(LARGE('N 45-59'!$AB$300:$AB$363,V$29),"")</f>
        <v/>
      </c>
      <c r="W100" s="75" t="str">
        <f>IFERROR(LARGE('N 45-59'!$AB$300:$AB$363,W$29),"")</f>
        <v/>
      </c>
      <c r="X100" s="75" t="str">
        <f>IFERROR(LARGE('N 45-59'!$AB$300:$AB$363,X$29),"")</f>
        <v/>
      </c>
      <c r="Y100" s="75" t="str">
        <f>IFERROR(LARGE('N 45-59'!$AB$300:$AB$363,Y$29),"")</f>
        <v/>
      </c>
      <c r="Z100" s="75" t="str">
        <f>IFERROR(LARGE('N 45-59'!$AB$300:$AB$363,Z$29),"")</f>
        <v/>
      </c>
      <c r="AA100" s="75" t="str">
        <f>IFERROR(LARGE('N 45-59'!$AB$300:$AB$363,AA$29),"")</f>
        <v/>
      </c>
      <c r="AB100" s="75" t="str">
        <f>IFERROR(LARGE('N 45-59'!$AB$300:$AB$363,AB$29),"")</f>
        <v/>
      </c>
      <c r="AC100" s="75" t="str">
        <f>IFERROR(LARGE('N 45-59'!$AB$300:$AB$363,AC$29),"")</f>
        <v/>
      </c>
      <c r="AD100" s="75" t="str">
        <f>IFERROR(LARGE('N 45-59'!$AB$300:$AB$363,AD$29),"")</f>
        <v/>
      </c>
      <c r="AE100" s="75" t="str">
        <f>IFERROR(LARGE('N 45-59'!$AB$300:$AB$363,AE$29),"")</f>
        <v/>
      </c>
      <c r="AF100" s="75" t="str">
        <f>IFERROR(LARGE('N 45-59'!$AB$300:$AB$363,AF$29),"")</f>
        <v/>
      </c>
      <c r="AG100" s="75" t="str">
        <f>IFERROR(LARGE('N 45-59'!$AB$300:$AB$363,AG$29),"")</f>
        <v/>
      </c>
      <c r="AH100" s="75" t="str">
        <f>IFERROR(LARGE('N 45-59'!$AB$300:$AB$363,AH$29),"")</f>
        <v/>
      </c>
      <c r="AI100" s="75" t="str">
        <f>IFERROR(LARGE('N 45-59'!$AB$300:$AB$363,AI$29),"")</f>
        <v/>
      </c>
      <c r="AJ100" s="75" t="str">
        <f>IFERROR(LARGE('N 45-59'!$AB$300:$AB$363,AJ$29),"")</f>
        <v/>
      </c>
      <c r="AK100" s="75" t="str">
        <f>IFERROR(LARGE('N 45-59'!$AB$300:$AB$363,AK$29),"")</f>
        <v/>
      </c>
      <c r="AL100" s="75" t="str">
        <f>IFERROR(LARGE('N 45-59'!$AB$300:$AB$363,AL$29),"")</f>
        <v/>
      </c>
      <c r="AM100" s="75" t="str">
        <f>IFERROR(LARGE('N 45-59'!$AB$300:$AB$363,AM$29),"")</f>
        <v/>
      </c>
      <c r="AN100" s="75" t="str">
        <f>IFERROR(LARGE('N 45-59'!$AB$300:$AB$363,AN$29),"")</f>
        <v/>
      </c>
      <c r="AO100" s="75" t="str">
        <f>IFERROR(LARGE('N 45-59'!$AB$300:$AB$363,AO$29),"")</f>
        <v/>
      </c>
      <c r="AP100" s="75" t="str">
        <f>IFERROR(LARGE('N 45-59'!$AB$300:$AB$363,AP$29),"")</f>
        <v/>
      </c>
      <c r="AQ100" s="76" t="str">
        <f>IFERROR(LARGE('N 45-59'!$AB$300:$AB$363,AQ$29),"")</f>
        <v/>
      </c>
    </row>
    <row r="101" spans="1:43" hidden="1" x14ac:dyDescent="0.2">
      <c r="B101" s="70" t="s">
        <v>93</v>
      </c>
      <c r="D101" s="74" t="str">
        <f>IFERROR(LARGE('N 60-69'!$AB$300:$AB$366,D$29),"")</f>
        <v/>
      </c>
      <c r="E101" s="75" t="str">
        <f>IFERROR(LARGE('N 60-69'!$AB$300:$AB$366,E$29),"")</f>
        <v/>
      </c>
      <c r="F101" s="75" t="str">
        <f>IFERROR(LARGE('N 60-69'!$AB$300:$AB$366,F$29),"")</f>
        <v/>
      </c>
      <c r="G101" s="75" t="str">
        <f>IFERROR(LARGE('N 60-69'!$AB$300:$AB$366,G$29),"")</f>
        <v/>
      </c>
      <c r="H101" s="75" t="str">
        <f>IFERROR(LARGE('N 60-69'!$AB$300:$AB$366,H$29),"")</f>
        <v/>
      </c>
      <c r="I101" s="75" t="str">
        <f>IFERROR(LARGE('N 60-69'!$AB$300:$AB$366,I$29),"")</f>
        <v/>
      </c>
      <c r="J101" s="75" t="str">
        <f>IFERROR(LARGE('N 60-69'!$AB$300:$AB$366,J$29),"")</f>
        <v/>
      </c>
      <c r="K101" s="75" t="str">
        <f>IFERROR(LARGE('N 60-69'!$AB$300:$AB$366,K$29),"")</f>
        <v/>
      </c>
      <c r="L101" s="75" t="str">
        <f>IFERROR(LARGE('N 60-69'!$AB$300:$AB$366,L$29),"")</f>
        <v/>
      </c>
      <c r="M101" s="75" t="str">
        <f>IFERROR(LARGE('N 60-69'!$AB$300:$AB$366,M$29),"")</f>
        <v/>
      </c>
      <c r="N101" s="75" t="str">
        <f>IFERROR(LARGE('N 60-69'!$AB$300:$AB$366,N$29),"")</f>
        <v/>
      </c>
      <c r="O101" s="75" t="str">
        <f>IFERROR(LARGE('N 60-69'!$AB$300:$AB$366,O$29),"")</f>
        <v/>
      </c>
      <c r="P101" s="75" t="str">
        <f>IFERROR(LARGE('N 60-69'!$AB$300:$AB$366,P$29),"")</f>
        <v/>
      </c>
      <c r="Q101" s="75" t="str">
        <f>IFERROR(LARGE('N 60-69'!$AB$300:$AB$366,Q$29),"")</f>
        <v/>
      </c>
      <c r="R101" s="75" t="str">
        <f>IFERROR(LARGE('N 60-69'!$AB$300:$AB$366,R$29),"")</f>
        <v/>
      </c>
      <c r="S101" s="75" t="str">
        <f>IFERROR(LARGE('N 60-69'!$AB$300:$AB$366,S$29),"")</f>
        <v/>
      </c>
      <c r="T101" s="75" t="str">
        <f>IFERROR(LARGE('N 60-69'!$AB$300:$AB$366,T$29),"")</f>
        <v/>
      </c>
      <c r="U101" s="75" t="str">
        <f>IFERROR(LARGE('N 60-69'!$AB$300:$AB$366,U$29),"")</f>
        <v/>
      </c>
      <c r="V101" s="75" t="str">
        <f>IFERROR(LARGE('N 60-69'!$AB$300:$AB$366,V$29),"")</f>
        <v/>
      </c>
      <c r="W101" s="75" t="str">
        <f>IFERROR(LARGE('N 60-69'!$AB$300:$AB$366,W$29),"")</f>
        <v/>
      </c>
      <c r="X101" s="75" t="str">
        <f>IFERROR(LARGE('N 60-69'!$AB$300:$AB$366,X$29),"")</f>
        <v/>
      </c>
      <c r="Y101" s="75" t="str">
        <f>IFERROR(LARGE('N 60-69'!$AB$300:$AB$366,Y$29),"")</f>
        <v/>
      </c>
      <c r="Z101" s="75" t="str">
        <f>IFERROR(LARGE('N 60-69'!$AB$300:$AB$366,Z$29),"")</f>
        <v/>
      </c>
      <c r="AA101" s="75" t="str">
        <f>IFERROR(LARGE('N 60-69'!$AB$300:$AB$366,AA$29),"")</f>
        <v/>
      </c>
      <c r="AB101" s="75" t="str">
        <f>IFERROR(LARGE('N 60-69'!$AB$300:$AB$366,AB$29),"")</f>
        <v/>
      </c>
      <c r="AC101" s="75" t="str">
        <f>IFERROR(LARGE('N 60-69'!$AB$300:$AB$366,AC$29),"")</f>
        <v/>
      </c>
      <c r="AD101" s="75" t="str">
        <f>IFERROR(LARGE('N 60-69'!$AB$300:$AB$366,AD$29),"")</f>
        <v/>
      </c>
      <c r="AE101" s="75" t="str">
        <f>IFERROR(LARGE('N 60-69'!$AB$300:$AB$366,AE$29),"")</f>
        <v/>
      </c>
      <c r="AF101" s="75" t="str">
        <f>IFERROR(LARGE('N 60-69'!$AB$300:$AB$366,AF$29),"")</f>
        <v/>
      </c>
      <c r="AG101" s="75" t="str">
        <f>IFERROR(LARGE('N 60-69'!$AB$300:$AB$366,AG$29),"")</f>
        <v/>
      </c>
      <c r="AH101" s="75" t="str">
        <f>IFERROR(LARGE('N 60-69'!$AB$300:$AB$366,AH$29),"")</f>
        <v/>
      </c>
      <c r="AI101" s="75" t="str">
        <f>IFERROR(LARGE('N 60-69'!$AB$300:$AB$366,AI$29),"")</f>
        <v/>
      </c>
      <c r="AJ101" s="75" t="str">
        <f>IFERROR(LARGE('N 60-69'!$AB$300:$AB$366,AJ$29),"")</f>
        <v/>
      </c>
      <c r="AK101" s="75" t="str">
        <f>IFERROR(LARGE('N 60-69'!$AB$300:$AB$366,AK$29),"")</f>
        <v/>
      </c>
      <c r="AL101" s="75" t="str">
        <f>IFERROR(LARGE('N 60-69'!$AB$300:$AB$366,AL$29),"")</f>
        <v/>
      </c>
      <c r="AM101" s="75" t="str">
        <f>IFERROR(LARGE('N 60-69'!$AB$300:$AB$366,AM$29),"")</f>
        <v/>
      </c>
      <c r="AN101" s="75" t="str">
        <f>IFERROR(LARGE('N 60-69'!$AB$300:$AB$366,AN$29),"")</f>
        <v/>
      </c>
      <c r="AO101" s="75" t="str">
        <f>IFERROR(LARGE('N 60-69'!$AB$300:$AB$366,AO$29),"")</f>
        <v/>
      </c>
      <c r="AP101" s="75" t="str">
        <f>IFERROR(LARGE('N 60-69'!$AB$300:$AB$366,AP$29),"")</f>
        <v/>
      </c>
      <c r="AQ101" s="76" t="str">
        <f>IFERROR(LARGE('N 60-69'!$AB$300:$AB$366,AQ$29),"")</f>
        <v/>
      </c>
    </row>
    <row r="102" spans="1:43" hidden="1" x14ac:dyDescent="0.2">
      <c r="B102" s="70" t="s">
        <v>115</v>
      </c>
      <c r="D102" s="74" t="str">
        <f>IFERROR(LARGE('N 70+'!$AB$300:$AB$362,D$29),"")</f>
        <v/>
      </c>
      <c r="E102" s="75" t="str">
        <f>IFERROR(LARGE('N 70+'!$AB$300:$AB$362,E$29),"")</f>
        <v/>
      </c>
      <c r="F102" s="75" t="str">
        <f>IFERROR(LARGE('N 70+'!$AB$300:$AB$362,F$29),"")</f>
        <v/>
      </c>
      <c r="G102" s="75" t="str">
        <f>IFERROR(LARGE('N 70+'!$AB$300:$AB$362,G$29),"")</f>
        <v/>
      </c>
      <c r="H102" s="75" t="str">
        <f>IFERROR(LARGE('N 70+'!$AB$300:$AB$362,H$29),"")</f>
        <v/>
      </c>
      <c r="I102" s="75" t="str">
        <f>IFERROR(LARGE('N 70+'!$AB$300:$AB$362,I$29),"")</f>
        <v/>
      </c>
      <c r="J102" s="75" t="str">
        <f>IFERROR(LARGE('N 70+'!$AB$300:$AB$362,J$29),"")</f>
        <v/>
      </c>
      <c r="K102" s="75" t="str">
        <f>IFERROR(LARGE('N 70+'!$AB$300:$AB$362,K$29),"")</f>
        <v/>
      </c>
      <c r="L102" s="75" t="str">
        <f>IFERROR(LARGE('N 70+'!$AB$300:$AB$362,L$29),"")</f>
        <v/>
      </c>
      <c r="M102" s="75" t="str">
        <f>IFERROR(LARGE('N 70+'!$AB$300:$AB$362,M$29),"")</f>
        <v/>
      </c>
      <c r="N102" s="75" t="str">
        <f>IFERROR(LARGE('N 70+'!$AB$300:$AB$362,N$29),"")</f>
        <v/>
      </c>
      <c r="O102" s="75" t="str">
        <f>IFERROR(LARGE('N 70+'!$AB$300:$AB$362,O$29),"")</f>
        <v/>
      </c>
      <c r="P102" s="75" t="str">
        <f>IFERROR(LARGE('N 70+'!$AB$300:$AB$362,P$29),"")</f>
        <v/>
      </c>
      <c r="Q102" s="75" t="str">
        <f>IFERROR(LARGE('N 70+'!$AB$300:$AB$362,Q$29),"")</f>
        <v/>
      </c>
      <c r="R102" s="75" t="str">
        <f>IFERROR(LARGE('N 70+'!$AB$300:$AB$362,R$29),"")</f>
        <v/>
      </c>
      <c r="S102" s="75" t="str">
        <f>IFERROR(LARGE('N 70+'!$AB$300:$AB$362,S$29),"")</f>
        <v/>
      </c>
      <c r="T102" s="75" t="str">
        <f>IFERROR(LARGE('N 70+'!$AB$300:$AB$362,T$29),"")</f>
        <v/>
      </c>
      <c r="U102" s="75" t="str">
        <f>IFERROR(LARGE('N 70+'!$AB$300:$AB$362,U$29),"")</f>
        <v/>
      </c>
      <c r="V102" s="75" t="str">
        <f>IFERROR(LARGE('N 70+'!$AB$300:$AB$362,V$29),"")</f>
        <v/>
      </c>
      <c r="W102" s="75" t="str">
        <f>IFERROR(LARGE('N 70+'!$AB$300:$AB$362,W$29),"")</f>
        <v/>
      </c>
      <c r="X102" s="75" t="str">
        <f>IFERROR(LARGE('N 70+'!$AB$300:$AB$362,X$29),"")</f>
        <v/>
      </c>
      <c r="Y102" s="75" t="str">
        <f>IFERROR(LARGE('N 70+'!$AB$300:$AB$362,Y$29),"")</f>
        <v/>
      </c>
      <c r="Z102" s="75" t="str">
        <f>IFERROR(LARGE('N 70+'!$AB$300:$AB$362,Z$29),"")</f>
        <v/>
      </c>
      <c r="AA102" s="75" t="str">
        <f>IFERROR(LARGE('N 70+'!$AB$300:$AB$362,AA$29),"")</f>
        <v/>
      </c>
      <c r="AB102" s="75" t="str">
        <f>IFERROR(LARGE('N 70+'!$AB$300:$AB$362,AB$29),"")</f>
        <v/>
      </c>
      <c r="AC102" s="75" t="str">
        <f>IFERROR(LARGE('N 70+'!$AB$300:$AB$362,AC$29),"")</f>
        <v/>
      </c>
      <c r="AD102" s="75" t="str">
        <f>IFERROR(LARGE('N 70+'!$AB$300:$AB$362,AD$29),"")</f>
        <v/>
      </c>
      <c r="AE102" s="75" t="str">
        <f>IFERROR(LARGE('N 70+'!$AB$300:$AB$362,AE$29),"")</f>
        <v/>
      </c>
      <c r="AF102" s="75" t="str">
        <f>IFERROR(LARGE('N 70+'!$AB$300:$AB$362,AF$29),"")</f>
        <v/>
      </c>
      <c r="AG102" s="75" t="str">
        <f>IFERROR(LARGE('N 70+'!$AB$300:$AB$362,AG$29),"")</f>
        <v/>
      </c>
      <c r="AH102" s="75" t="str">
        <f>IFERROR(LARGE('N 70+'!$AB$300:$AB$362,AH$29),"")</f>
        <v/>
      </c>
      <c r="AI102" s="75" t="str">
        <f>IFERROR(LARGE('N 70+'!$AB$300:$AB$362,AI$29),"")</f>
        <v/>
      </c>
      <c r="AJ102" s="75" t="str">
        <f>IFERROR(LARGE('N 70+'!$AB$300:$AB$362,AJ$29),"")</f>
        <v/>
      </c>
      <c r="AK102" s="75" t="str">
        <f>IFERROR(LARGE('N 70+'!$AB$300:$AB$362,AK$29),"")</f>
        <v/>
      </c>
      <c r="AL102" s="75" t="str">
        <f>IFERROR(LARGE('N 70+'!$AB$300:$AB$362,AL$29),"")</f>
        <v/>
      </c>
      <c r="AM102" s="75" t="str">
        <f>IFERROR(LARGE('N 70+'!$AB$300:$AB$362,AM$29),"")</f>
        <v/>
      </c>
      <c r="AN102" s="75" t="str">
        <f>IFERROR(LARGE('N 70+'!$AB$300:$AB$362,AN$29),"")</f>
        <v/>
      </c>
      <c r="AO102" s="75" t="str">
        <f>IFERROR(LARGE('N 70+'!$AB$300:$AB$362,AO$29),"")</f>
        <v/>
      </c>
      <c r="AP102" s="75" t="str">
        <f>IFERROR(LARGE('N 70+'!$AB$300:$AB$362,AP$29),"")</f>
        <v/>
      </c>
      <c r="AQ102" s="76" t="str">
        <f>IFERROR(LARGE('N 70+'!$AB$300:$AB$362,AQ$29),"")</f>
        <v/>
      </c>
    </row>
    <row r="103" spans="1:43" hidden="1" x14ac:dyDescent="0.2">
      <c r="A103" s="63" t="s">
        <v>100</v>
      </c>
      <c r="B103" s="69" t="s">
        <v>90</v>
      </c>
      <c r="D103" s="71" t="str">
        <f>IFERROR(LARGE('M 35-49'!$AC$300:$AC$350,D$29),"")</f>
        <v/>
      </c>
      <c r="E103" s="72" t="str">
        <f>IFERROR(LARGE('M 35-49'!$AC$300:$AC$350,E$29),"")</f>
        <v/>
      </c>
      <c r="F103" s="72" t="str">
        <f>IFERROR(LARGE('M 35-49'!$AC$300:$AC$350,F$29),"")</f>
        <v/>
      </c>
      <c r="G103" s="72" t="str">
        <f>IFERROR(LARGE('M 35-49'!$AC$300:$AC$350,G$29),"")</f>
        <v/>
      </c>
      <c r="H103" s="72" t="str">
        <f>IFERROR(LARGE('M 35-49'!$AC$300:$AC$350,H$29),"")</f>
        <v/>
      </c>
      <c r="I103" s="72" t="str">
        <f>IFERROR(LARGE('M 35-49'!$AC$300:$AC$350,I$29),"")</f>
        <v/>
      </c>
      <c r="J103" s="72" t="str">
        <f>IFERROR(LARGE('M 35-49'!$AC$300:$AC$350,J$29),"")</f>
        <v/>
      </c>
      <c r="K103" s="72" t="str">
        <f>IFERROR(LARGE('M 35-49'!$AC$300:$AC$350,K$29),"")</f>
        <v/>
      </c>
      <c r="L103" s="72" t="str">
        <f>IFERROR(LARGE('M 35-49'!$AC$300:$AC$350,L$29),"")</f>
        <v/>
      </c>
      <c r="M103" s="72" t="str">
        <f>IFERROR(LARGE('M 35-49'!$AC$300:$AC$350,M$29),"")</f>
        <v/>
      </c>
      <c r="N103" s="72" t="str">
        <f>IFERROR(LARGE('M 35-49'!$AC$300:$AC$350,N$29),"")</f>
        <v/>
      </c>
      <c r="O103" s="72" t="str">
        <f>IFERROR(LARGE('M 35-49'!$AC$300:$AC$350,O$29),"")</f>
        <v/>
      </c>
      <c r="P103" s="72" t="str">
        <f>IFERROR(LARGE('M 35-49'!$AC$300:$AC$350,P$29),"")</f>
        <v/>
      </c>
      <c r="Q103" s="72" t="str">
        <f>IFERROR(LARGE('M 35-49'!$AC$300:$AC$350,Q$29),"")</f>
        <v/>
      </c>
      <c r="R103" s="72" t="str">
        <f>IFERROR(LARGE('M 35-49'!$AC$300:$AC$350,R$29),"")</f>
        <v/>
      </c>
      <c r="S103" s="72" t="str">
        <f>IFERROR(LARGE('M 35-49'!$AC$300:$AC$350,S$29),"")</f>
        <v/>
      </c>
      <c r="T103" s="72" t="str">
        <f>IFERROR(LARGE('M 35-49'!$AC$300:$AC$350,T$29),"")</f>
        <v/>
      </c>
      <c r="U103" s="72" t="str">
        <f>IFERROR(LARGE('M 35-49'!$AC$300:$AC$350,U$29),"")</f>
        <v/>
      </c>
      <c r="V103" s="72" t="str">
        <f>IFERROR(LARGE('M 35-49'!$AC$300:$AC$350,V$29),"")</f>
        <v/>
      </c>
      <c r="W103" s="72" t="str">
        <f>IFERROR(LARGE('M 35-49'!$AC$300:$AC$350,W$29),"")</f>
        <v/>
      </c>
      <c r="X103" s="72" t="str">
        <f>IFERROR(LARGE('M 35-49'!$AC$300:$AC$350,X$29),"")</f>
        <v/>
      </c>
      <c r="Y103" s="72" t="str">
        <f>IFERROR(LARGE('M 35-49'!$AC$300:$AC$350,Y$29),"")</f>
        <v/>
      </c>
      <c r="Z103" s="72" t="str">
        <f>IFERROR(LARGE('M 35-49'!$AC$300:$AC$350,Z$29),"")</f>
        <v/>
      </c>
      <c r="AA103" s="72" t="str">
        <f>IFERROR(LARGE('M 35-49'!$AC$300:$AC$350,AA$29),"")</f>
        <v/>
      </c>
      <c r="AB103" s="72" t="str">
        <f>IFERROR(LARGE('M 35-49'!$AC$300:$AC$350,AB$29),"")</f>
        <v/>
      </c>
      <c r="AC103" s="72" t="str">
        <f>IFERROR(LARGE('M 35-49'!$AC$300:$AC$350,AC$29),"")</f>
        <v/>
      </c>
      <c r="AD103" s="72" t="str">
        <f>IFERROR(LARGE('M 35-49'!$AC$300:$AC$350,AD$29),"")</f>
        <v/>
      </c>
      <c r="AE103" s="72" t="str">
        <f>IFERROR(LARGE('M 35-49'!$AC$300:$AC$350,AE$29),"")</f>
        <v/>
      </c>
      <c r="AF103" s="72" t="str">
        <f>IFERROR(LARGE('M 35-49'!$AC$300:$AC$350,AF$29),"")</f>
        <v/>
      </c>
      <c r="AG103" s="72" t="str">
        <f>IFERROR(LARGE('M 35-49'!$AC$300:$AC$350,AG$29),"")</f>
        <v/>
      </c>
      <c r="AH103" s="72" t="str">
        <f>IFERROR(LARGE('M 35-49'!$AC$300:$AC$350,AH$29),"")</f>
        <v/>
      </c>
      <c r="AI103" s="72" t="str">
        <f>IFERROR(LARGE('M 35-49'!$AC$300:$AC$350,AI$29),"")</f>
        <v/>
      </c>
      <c r="AJ103" s="72" t="str">
        <f>IFERROR(LARGE('M 35-49'!$AC$300:$AC$350,AJ$29),"")</f>
        <v/>
      </c>
      <c r="AK103" s="72" t="str">
        <f>IFERROR(LARGE('M 35-49'!$AC$300:$AC$350,AK$29),"")</f>
        <v/>
      </c>
      <c r="AL103" s="72" t="str">
        <f>IFERROR(LARGE('M 35-49'!$AC$300:$AC$350,AL$29),"")</f>
        <v/>
      </c>
      <c r="AM103" s="72" t="str">
        <f>IFERROR(LARGE('M 35-49'!$AC$300:$AC$350,AM$29),"")</f>
        <v/>
      </c>
      <c r="AN103" s="72" t="str">
        <f>IFERROR(LARGE('M 35-49'!$AC$300:$AC$350,AN$29),"")</f>
        <v/>
      </c>
      <c r="AO103" s="72" t="str">
        <f>IFERROR(LARGE('M 35-49'!$AC$300:$AC$350,AO$29),"")</f>
        <v/>
      </c>
      <c r="AP103" s="72" t="str">
        <f>IFERROR(LARGE('M 35-49'!$AC$300:$AC$350,AP$29),"")</f>
        <v/>
      </c>
      <c r="AQ103" s="73" t="str">
        <f>IFERROR(LARGE('M 35-49'!$AC$300:$AC$350,AQ$29),"")</f>
        <v/>
      </c>
    </row>
    <row r="104" spans="1:43" hidden="1" x14ac:dyDescent="0.2">
      <c r="B104" s="69" t="s">
        <v>91</v>
      </c>
      <c r="D104" s="74" t="str">
        <f>IFERROR(LARGE('M 50-59'!$AC$300:$AC$364,D$29),"")</f>
        <v/>
      </c>
      <c r="E104" s="75" t="str">
        <f>IFERROR(LARGE('M 50-59'!$AC$300:$AC$364,E$29),"")</f>
        <v/>
      </c>
      <c r="F104" s="75" t="str">
        <f>IFERROR(LARGE('M 50-59'!$AC$300:$AC$364,F$29),"")</f>
        <v/>
      </c>
      <c r="G104" s="75" t="str">
        <f>IFERROR(LARGE('M 50-59'!$AC$300:$AC$364,G$29),"")</f>
        <v/>
      </c>
      <c r="H104" s="75" t="str">
        <f>IFERROR(LARGE('M 50-59'!$AC$300:$AC$364,H$29),"")</f>
        <v/>
      </c>
      <c r="I104" s="75" t="str">
        <f>IFERROR(LARGE('M 50-59'!$AC$300:$AC$364,I$29),"")</f>
        <v/>
      </c>
      <c r="J104" s="75" t="str">
        <f>IFERROR(LARGE('M 50-59'!$AC$300:$AC$364,J$29),"")</f>
        <v/>
      </c>
      <c r="K104" s="75" t="str">
        <f>IFERROR(LARGE('M 50-59'!$AC$300:$AC$364,K$29),"")</f>
        <v/>
      </c>
      <c r="L104" s="75" t="str">
        <f>IFERROR(LARGE('M 50-59'!$AC$300:$AC$364,L$29),"")</f>
        <v/>
      </c>
      <c r="M104" s="75" t="str">
        <f>IFERROR(LARGE('M 50-59'!$AC$300:$AC$364,M$29),"")</f>
        <v/>
      </c>
      <c r="N104" s="75" t="str">
        <f>IFERROR(LARGE('M 50-59'!$AC$300:$AC$364,N$29),"")</f>
        <v/>
      </c>
      <c r="O104" s="75" t="str">
        <f>IFERROR(LARGE('M 50-59'!$AC$300:$AC$364,O$29),"")</f>
        <v/>
      </c>
      <c r="P104" s="75" t="str">
        <f>IFERROR(LARGE('M 50-59'!$AC$300:$AC$364,P$29),"")</f>
        <v/>
      </c>
      <c r="Q104" s="75" t="str">
        <f>IFERROR(LARGE('M 50-59'!$AC$300:$AC$364,Q$29),"")</f>
        <v/>
      </c>
      <c r="R104" s="75" t="str">
        <f>IFERROR(LARGE('M 50-59'!$AC$300:$AC$364,R$29),"")</f>
        <v/>
      </c>
      <c r="S104" s="75" t="str">
        <f>IFERROR(LARGE('M 50-59'!$AC$300:$AC$364,S$29),"")</f>
        <v/>
      </c>
      <c r="T104" s="75" t="str">
        <f>IFERROR(LARGE('M 50-59'!$AC$300:$AC$364,T$29),"")</f>
        <v/>
      </c>
      <c r="U104" s="75" t="str">
        <f>IFERROR(LARGE('M 50-59'!$AC$300:$AC$364,U$29),"")</f>
        <v/>
      </c>
      <c r="V104" s="75" t="str">
        <f>IFERROR(LARGE('M 50-59'!$AC$300:$AC$364,V$29),"")</f>
        <v/>
      </c>
      <c r="W104" s="75" t="str">
        <f>IFERROR(LARGE('M 50-59'!$AC$300:$AC$364,W$29),"")</f>
        <v/>
      </c>
      <c r="X104" s="75" t="str">
        <f>IFERROR(LARGE('M 50-59'!$AC$300:$AC$364,X$29),"")</f>
        <v/>
      </c>
      <c r="Y104" s="75" t="str">
        <f>IFERROR(LARGE('M 50-59'!$AC$300:$AC$364,Y$29),"")</f>
        <v/>
      </c>
      <c r="Z104" s="75" t="str">
        <f>IFERROR(LARGE('M 50-59'!$AC$300:$AC$364,Z$29),"")</f>
        <v/>
      </c>
      <c r="AA104" s="75" t="str">
        <f>IFERROR(LARGE('M 50-59'!$AC$300:$AC$364,AA$29),"")</f>
        <v/>
      </c>
      <c r="AB104" s="75" t="str">
        <f>IFERROR(LARGE('M 50-59'!$AC$300:$AC$364,AB$29),"")</f>
        <v/>
      </c>
      <c r="AC104" s="75" t="str">
        <f>IFERROR(LARGE('M 50-59'!$AC$300:$AC$364,AC$29),"")</f>
        <v/>
      </c>
      <c r="AD104" s="75" t="str">
        <f>IFERROR(LARGE('M 50-59'!$AC$300:$AC$364,AD$29),"")</f>
        <v/>
      </c>
      <c r="AE104" s="75" t="str">
        <f>IFERROR(LARGE('M 50-59'!$AC$300:$AC$364,AE$29),"")</f>
        <v/>
      </c>
      <c r="AF104" s="75" t="str">
        <f>IFERROR(LARGE('M 50-59'!$AC$300:$AC$364,AF$29),"")</f>
        <v/>
      </c>
      <c r="AG104" s="75" t="str">
        <f>IFERROR(LARGE('M 50-59'!$AC$300:$AC$364,AG$29),"")</f>
        <v/>
      </c>
      <c r="AH104" s="75" t="str">
        <f>IFERROR(LARGE('M 50-59'!$AC$300:$AC$364,AH$29),"")</f>
        <v/>
      </c>
      <c r="AI104" s="75" t="str">
        <f>IFERROR(LARGE('M 50-59'!$AC$300:$AC$364,AI$29),"")</f>
        <v/>
      </c>
      <c r="AJ104" s="75" t="str">
        <f>IFERROR(LARGE('M 50-59'!$AC$300:$AC$364,AJ$29),"")</f>
        <v/>
      </c>
      <c r="AK104" s="75" t="str">
        <f>IFERROR(LARGE('M 50-59'!$AC$300:$AC$364,AK$29),"")</f>
        <v/>
      </c>
      <c r="AL104" s="75" t="str">
        <f>IFERROR(LARGE('M 50-59'!$AC$300:$AC$364,AL$29),"")</f>
        <v/>
      </c>
      <c r="AM104" s="75" t="str">
        <f>IFERROR(LARGE('M 50-59'!$AC$300:$AC$364,AM$29),"")</f>
        <v/>
      </c>
      <c r="AN104" s="75" t="str">
        <f>IFERROR(LARGE('M 50-59'!$AC$300:$AC$364,AN$29),"")</f>
        <v/>
      </c>
      <c r="AO104" s="75" t="str">
        <f>IFERROR(LARGE('M 50-59'!$AC$300:$AC$364,AO$29),"")</f>
        <v/>
      </c>
      <c r="AP104" s="75" t="str">
        <f>IFERROR(LARGE('M 50-59'!$AC$300:$AC$364,AP$29),"")</f>
        <v/>
      </c>
      <c r="AQ104" s="76" t="str">
        <f>IFERROR(LARGE('M 50-59'!$AC$300:$AC$364,AQ$29),"")</f>
        <v/>
      </c>
    </row>
    <row r="105" spans="1:43" hidden="1" x14ac:dyDescent="0.2">
      <c r="B105" s="69" t="s">
        <v>92</v>
      </c>
      <c r="D105" s="74" t="str">
        <f>IFERROR(LARGE('M 60-69'!$AC$300:$AC$366,D$29),"")</f>
        <v/>
      </c>
      <c r="E105" s="75" t="str">
        <f>IFERROR(LARGE('M 60-69'!$AC$300:$AC$366,E$29),"")</f>
        <v/>
      </c>
      <c r="F105" s="75" t="str">
        <f>IFERROR(LARGE('M 60-69'!$AC$300:$AC$366,F$29),"")</f>
        <v/>
      </c>
      <c r="G105" s="75" t="str">
        <f>IFERROR(LARGE('M 60-69'!$AC$300:$AC$366,G$29),"")</f>
        <v/>
      </c>
      <c r="H105" s="75" t="str">
        <f>IFERROR(LARGE('M 60-69'!$AC$300:$AC$366,H$29),"")</f>
        <v/>
      </c>
      <c r="I105" s="75" t="str">
        <f>IFERROR(LARGE('M 60-69'!$AC$300:$AC$366,I$29),"")</f>
        <v/>
      </c>
      <c r="J105" s="75" t="str">
        <f>IFERROR(LARGE('M 60-69'!$AC$300:$AC$366,J$29),"")</f>
        <v/>
      </c>
      <c r="K105" s="75" t="str">
        <f>IFERROR(LARGE('M 60-69'!$AC$300:$AC$366,K$29),"")</f>
        <v/>
      </c>
      <c r="L105" s="75" t="str">
        <f>IFERROR(LARGE('M 60-69'!$AC$300:$AC$366,L$29),"")</f>
        <v/>
      </c>
      <c r="M105" s="75" t="str">
        <f>IFERROR(LARGE('M 60-69'!$AC$300:$AC$366,M$29),"")</f>
        <v/>
      </c>
      <c r="N105" s="75" t="str">
        <f>IFERROR(LARGE('M 60-69'!$AC$300:$AC$366,N$29),"")</f>
        <v/>
      </c>
      <c r="O105" s="75" t="str">
        <f>IFERROR(LARGE('M 60-69'!$AC$300:$AC$366,O$29),"")</f>
        <v/>
      </c>
      <c r="P105" s="75" t="str">
        <f>IFERROR(LARGE('M 60-69'!$AC$300:$AC$366,P$29),"")</f>
        <v/>
      </c>
      <c r="Q105" s="75" t="str">
        <f>IFERROR(LARGE('M 60-69'!$AC$300:$AC$366,Q$29),"")</f>
        <v/>
      </c>
      <c r="R105" s="75" t="str">
        <f>IFERROR(LARGE('M 60-69'!$AC$300:$AC$366,R$29),"")</f>
        <v/>
      </c>
      <c r="S105" s="75" t="str">
        <f>IFERROR(LARGE('M 60-69'!$AC$300:$AC$366,S$29),"")</f>
        <v/>
      </c>
      <c r="T105" s="75" t="str">
        <f>IFERROR(LARGE('M 60-69'!$AC$300:$AC$366,T$29),"")</f>
        <v/>
      </c>
      <c r="U105" s="75" t="str">
        <f>IFERROR(LARGE('M 60-69'!$AC$300:$AC$366,U$29),"")</f>
        <v/>
      </c>
      <c r="V105" s="75" t="str">
        <f>IFERROR(LARGE('M 60-69'!$AC$300:$AC$366,V$29),"")</f>
        <v/>
      </c>
      <c r="W105" s="75" t="str">
        <f>IFERROR(LARGE('M 60-69'!$AC$300:$AC$366,W$29),"")</f>
        <v/>
      </c>
      <c r="X105" s="75" t="str">
        <f>IFERROR(LARGE('M 60-69'!$AC$300:$AC$366,X$29),"")</f>
        <v/>
      </c>
      <c r="Y105" s="75" t="str">
        <f>IFERROR(LARGE('M 60-69'!$AC$300:$AC$366,Y$29),"")</f>
        <v/>
      </c>
      <c r="Z105" s="75" t="str">
        <f>IFERROR(LARGE('M 60-69'!$AC$300:$AC$366,Z$29),"")</f>
        <v/>
      </c>
      <c r="AA105" s="75" t="str">
        <f>IFERROR(LARGE('M 60-69'!$AC$300:$AC$366,AA$29),"")</f>
        <v/>
      </c>
      <c r="AB105" s="75" t="str">
        <f>IFERROR(LARGE('M 60-69'!$AC$300:$AC$366,AB$29),"")</f>
        <v/>
      </c>
      <c r="AC105" s="75" t="str">
        <f>IFERROR(LARGE('M 60-69'!$AC$300:$AC$366,AC$29),"")</f>
        <v/>
      </c>
      <c r="AD105" s="75" t="str">
        <f>IFERROR(LARGE('M 60-69'!$AC$300:$AC$366,AD$29),"")</f>
        <v/>
      </c>
      <c r="AE105" s="75" t="str">
        <f>IFERROR(LARGE('M 60-69'!$AC$300:$AC$366,AE$29),"")</f>
        <v/>
      </c>
      <c r="AF105" s="75" t="str">
        <f>IFERROR(LARGE('M 60-69'!$AC$300:$AC$366,AF$29),"")</f>
        <v/>
      </c>
      <c r="AG105" s="75" t="str">
        <f>IFERROR(LARGE('M 60-69'!$AC$300:$AC$366,AG$29),"")</f>
        <v/>
      </c>
      <c r="AH105" s="75" t="str">
        <f>IFERROR(LARGE('M 60-69'!$AC$300:$AC$366,AH$29),"")</f>
        <v/>
      </c>
      <c r="AI105" s="75" t="str">
        <f>IFERROR(LARGE('M 60-69'!$AC$300:$AC$366,AI$29),"")</f>
        <v/>
      </c>
      <c r="AJ105" s="75" t="str">
        <f>IFERROR(LARGE('M 60-69'!$AC$300:$AC$366,AJ$29),"")</f>
        <v/>
      </c>
      <c r="AK105" s="75" t="str">
        <f>IFERROR(LARGE('M 60-69'!$AC$300:$AC$366,AK$29),"")</f>
        <v/>
      </c>
      <c r="AL105" s="75" t="str">
        <f>IFERROR(LARGE('M 60-69'!$AC$300:$AC$366,AL$29),"")</f>
        <v/>
      </c>
      <c r="AM105" s="75" t="str">
        <f>IFERROR(LARGE('M 60-69'!$AC$300:$AC$366,AM$29),"")</f>
        <v/>
      </c>
      <c r="AN105" s="75" t="str">
        <f>IFERROR(LARGE('M 60-69'!$AC$300:$AC$366,AN$29),"")</f>
        <v/>
      </c>
      <c r="AO105" s="75" t="str">
        <f>IFERROR(LARGE('M 60-69'!$AC$300:$AC$366,AO$29),"")</f>
        <v/>
      </c>
      <c r="AP105" s="75" t="str">
        <f>IFERROR(LARGE('M 60-69'!$AC$300:$AC$366,AP$29),"")</f>
        <v/>
      </c>
      <c r="AQ105" s="76" t="str">
        <f>IFERROR(LARGE('M 60-69'!$AC$300:$AC$366,AQ$29),"")</f>
        <v/>
      </c>
    </row>
    <row r="106" spans="1:43" hidden="1" x14ac:dyDescent="0.2">
      <c r="B106" s="69" t="s">
        <v>114</v>
      </c>
      <c r="D106" s="74" t="str">
        <f>IFERROR(LARGE('M 70+'!$AC$300:$AC$353,D$29),"")</f>
        <v/>
      </c>
      <c r="E106" s="75" t="str">
        <f>IFERROR(LARGE('M 70+'!$AC$300:$AC$353,E$29),"")</f>
        <v/>
      </c>
      <c r="F106" s="75" t="str">
        <f>IFERROR(LARGE('M 70+'!$AC$300:$AC$353,F$29),"")</f>
        <v/>
      </c>
      <c r="G106" s="75" t="str">
        <f>IFERROR(LARGE('M 70+'!$AC$300:$AC$353,G$29),"")</f>
        <v/>
      </c>
      <c r="H106" s="75" t="str">
        <f>IFERROR(LARGE('M 70+'!$AC$300:$AC$353,H$29),"")</f>
        <v/>
      </c>
      <c r="I106" s="75" t="str">
        <f>IFERROR(LARGE('M 70+'!$AC$300:$AC$353,I$29),"")</f>
        <v/>
      </c>
      <c r="J106" s="75" t="str">
        <f>IFERROR(LARGE('M 70+'!$AC$300:$AC$353,J$29),"")</f>
        <v/>
      </c>
      <c r="K106" s="75" t="str">
        <f>IFERROR(LARGE('M 70+'!$AC$300:$AC$353,K$29),"")</f>
        <v/>
      </c>
      <c r="L106" s="75" t="str">
        <f>IFERROR(LARGE('M 70+'!$AC$300:$AC$353,L$29),"")</f>
        <v/>
      </c>
      <c r="M106" s="75" t="str">
        <f>IFERROR(LARGE('M 70+'!$AC$300:$AC$353,M$29),"")</f>
        <v/>
      </c>
      <c r="N106" s="75" t="str">
        <f>IFERROR(LARGE('M 70+'!$AC$300:$AC$353,N$29),"")</f>
        <v/>
      </c>
      <c r="O106" s="75" t="str">
        <f>IFERROR(LARGE('M 70+'!$AC$300:$AC$353,O$29),"")</f>
        <v/>
      </c>
      <c r="P106" s="75" t="str">
        <f>IFERROR(LARGE('M 70+'!$AC$300:$AC$353,P$29),"")</f>
        <v/>
      </c>
      <c r="Q106" s="75" t="str">
        <f>IFERROR(LARGE('M 70+'!$AC$300:$AC$353,Q$29),"")</f>
        <v/>
      </c>
      <c r="R106" s="75" t="str">
        <f>IFERROR(LARGE('M 70+'!$AC$300:$AC$353,R$29),"")</f>
        <v/>
      </c>
      <c r="S106" s="75" t="str">
        <f>IFERROR(LARGE('M 70+'!$AC$300:$AC$353,S$29),"")</f>
        <v/>
      </c>
      <c r="T106" s="75" t="str">
        <f>IFERROR(LARGE('M 70+'!$AC$300:$AC$353,T$29),"")</f>
        <v/>
      </c>
      <c r="U106" s="75" t="str">
        <f>IFERROR(LARGE('M 70+'!$AC$300:$AC$353,U$29),"")</f>
        <v/>
      </c>
      <c r="V106" s="75" t="str">
        <f>IFERROR(LARGE('M 70+'!$AC$300:$AC$353,V$29),"")</f>
        <v/>
      </c>
      <c r="W106" s="75" t="str">
        <f>IFERROR(LARGE('M 70+'!$AC$300:$AC$353,W$29),"")</f>
        <v/>
      </c>
      <c r="X106" s="75" t="str">
        <f>IFERROR(LARGE('M 70+'!$AC$300:$AC$353,X$29),"")</f>
        <v/>
      </c>
      <c r="Y106" s="75" t="str">
        <f>IFERROR(LARGE('M 70+'!$AC$300:$AC$353,Y$29),"")</f>
        <v/>
      </c>
      <c r="Z106" s="75" t="str">
        <f>IFERROR(LARGE('M 70+'!$AC$300:$AC$353,Z$29),"")</f>
        <v/>
      </c>
      <c r="AA106" s="75" t="str">
        <f>IFERROR(LARGE('M 70+'!$AC$300:$AC$353,AA$29),"")</f>
        <v/>
      </c>
      <c r="AB106" s="75" t="str">
        <f>IFERROR(LARGE('M 70+'!$AC$300:$AC$353,AB$29),"")</f>
        <v/>
      </c>
      <c r="AC106" s="75" t="str">
        <f>IFERROR(LARGE('M 70+'!$AC$300:$AC$353,AC$29),"")</f>
        <v/>
      </c>
      <c r="AD106" s="75" t="str">
        <f>IFERROR(LARGE('M 70+'!$AC$300:$AC$353,AD$29),"")</f>
        <v/>
      </c>
      <c r="AE106" s="75" t="str">
        <f>IFERROR(LARGE('M 70+'!$AC$300:$AC$353,AE$29),"")</f>
        <v/>
      </c>
      <c r="AF106" s="75" t="str">
        <f>IFERROR(LARGE('M 70+'!$AC$300:$AC$353,AF$29),"")</f>
        <v/>
      </c>
      <c r="AG106" s="75" t="str">
        <f>IFERROR(LARGE('M 70+'!$AC$300:$AC$353,AG$29),"")</f>
        <v/>
      </c>
      <c r="AH106" s="75" t="str">
        <f>IFERROR(LARGE('M 70+'!$AC$300:$AC$353,AH$29),"")</f>
        <v/>
      </c>
      <c r="AI106" s="75" t="str">
        <f>IFERROR(LARGE('M 70+'!$AC$300:$AC$353,AI$29),"")</f>
        <v/>
      </c>
      <c r="AJ106" s="75" t="str">
        <f>IFERROR(LARGE('M 70+'!$AC$300:$AC$353,AJ$29),"")</f>
        <v/>
      </c>
      <c r="AK106" s="75" t="str">
        <f>IFERROR(LARGE('M 70+'!$AC$300:$AC$353,AK$29),"")</f>
        <v/>
      </c>
      <c r="AL106" s="75" t="str">
        <f>IFERROR(LARGE('M 70+'!$AC$300:$AC$353,AL$29),"")</f>
        <v/>
      </c>
      <c r="AM106" s="75" t="str">
        <f>IFERROR(LARGE('M 70+'!$AC$300:$AC$353,AM$29),"")</f>
        <v/>
      </c>
      <c r="AN106" s="75" t="str">
        <f>IFERROR(LARGE('M 70+'!$AC$300:$AC$353,AN$29),"")</f>
        <v/>
      </c>
      <c r="AO106" s="75" t="str">
        <f>IFERROR(LARGE('M 70+'!$AC$300:$AC$353,AO$29),"")</f>
        <v/>
      </c>
      <c r="AP106" s="75" t="str">
        <f>IFERROR(LARGE('M 70+'!$AC$300:$AC$353,AP$29),"")</f>
        <v/>
      </c>
      <c r="AQ106" s="76" t="str">
        <f>IFERROR(LARGE('M 70+'!$AC$300:$AC$353,AQ$29),"")</f>
        <v/>
      </c>
    </row>
    <row r="107" spans="1:43" hidden="1" x14ac:dyDescent="0.2">
      <c r="B107" s="70" t="s">
        <v>116</v>
      </c>
      <c r="D107" s="74" t="str">
        <f>IFERROR(LARGE('N 35-44'!$AC$300:$AC$362,D$29),"")</f>
        <v/>
      </c>
      <c r="E107" s="75" t="str">
        <f>IFERROR(LARGE('N 35-44'!$AC$300:$AC$362,E$29),"")</f>
        <v/>
      </c>
      <c r="F107" s="75" t="str">
        <f>IFERROR(LARGE('N 35-44'!$AC$300:$AC$362,F$29),"")</f>
        <v/>
      </c>
      <c r="G107" s="75" t="str">
        <f>IFERROR(LARGE('N 35-44'!$AC$300:$AC$362,G$29),"")</f>
        <v/>
      </c>
      <c r="H107" s="75" t="str">
        <f>IFERROR(LARGE('N 35-44'!$AC$300:$AC$362,H$29),"")</f>
        <v/>
      </c>
      <c r="I107" s="75" t="str">
        <f>IFERROR(LARGE('N 35-44'!$AC$300:$AC$362,I$29),"")</f>
        <v/>
      </c>
      <c r="J107" s="75" t="str">
        <f>IFERROR(LARGE('N 35-44'!$AC$300:$AC$362,J$29),"")</f>
        <v/>
      </c>
      <c r="K107" s="75" t="str">
        <f>IFERROR(LARGE('N 35-44'!$AC$300:$AC$362,K$29),"")</f>
        <v/>
      </c>
      <c r="L107" s="75" t="str">
        <f>IFERROR(LARGE('N 35-44'!$AC$300:$AC$362,L$29),"")</f>
        <v/>
      </c>
      <c r="M107" s="75" t="str">
        <f>IFERROR(LARGE('N 35-44'!$AC$300:$AC$362,M$29),"")</f>
        <v/>
      </c>
      <c r="N107" s="75" t="str">
        <f>IFERROR(LARGE('N 35-44'!$AC$300:$AC$362,N$29),"")</f>
        <v/>
      </c>
      <c r="O107" s="75" t="str">
        <f>IFERROR(LARGE('N 35-44'!$AC$300:$AC$362,O$29),"")</f>
        <v/>
      </c>
      <c r="P107" s="75" t="str">
        <f>IFERROR(LARGE('N 35-44'!$AC$300:$AC$362,P$29),"")</f>
        <v/>
      </c>
      <c r="Q107" s="75" t="str">
        <f>IFERROR(LARGE('N 35-44'!$AC$300:$AC$362,Q$29),"")</f>
        <v/>
      </c>
      <c r="R107" s="75" t="str">
        <f>IFERROR(LARGE('N 35-44'!$AC$300:$AC$362,R$29),"")</f>
        <v/>
      </c>
      <c r="S107" s="75" t="str">
        <f>IFERROR(LARGE('N 35-44'!$AC$300:$AC$362,S$29),"")</f>
        <v/>
      </c>
      <c r="T107" s="75" t="str">
        <f>IFERROR(LARGE('N 35-44'!$AC$300:$AC$362,T$29),"")</f>
        <v/>
      </c>
      <c r="U107" s="75" t="str">
        <f>IFERROR(LARGE('N 35-44'!$AC$300:$AC$362,U$29),"")</f>
        <v/>
      </c>
      <c r="V107" s="75" t="str">
        <f>IFERROR(LARGE('N 35-44'!$AC$300:$AC$362,V$29),"")</f>
        <v/>
      </c>
      <c r="W107" s="75" t="str">
        <f>IFERROR(LARGE('N 35-44'!$AC$300:$AC$362,W$29),"")</f>
        <v/>
      </c>
      <c r="X107" s="75" t="str">
        <f>IFERROR(LARGE('N 35-44'!$AC$300:$AC$362,X$29),"")</f>
        <v/>
      </c>
      <c r="Y107" s="75" t="str">
        <f>IFERROR(LARGE('N 35-44'!$AC$300:$AC$362,Y$29),"")</f>
        <v/>
      </c>
      <c r="Z107" s="75" t="str">
        <f>IFERROR(LARGE('N 35-44'!$AC$300:$AC$362,Z$29),"")</f>
        <v/>
      </c>
      <c r="AA107" s="75" t="str">
        <f>IFERROR(LARGE('N 35-44'!$AC$300:$AC$362,AA$29),"")</f>
        <v/>
      </c>
      <c r="AB107" s="75" t="str">
        <f>IFERROR(LARGE('N 35-44'!$AC$300:$AC$362,AB$29),"")</f>
        <v/>
      </c>
      <c r="AC107" s="75" t="str">
        <f>IFERROR(LARGE('N 35-44'!$AC$300:$AC$362,AC$29),"")</f>
        <v/>
      </c>
      <c r="AD107" s="75" t="str">
        <f>IFERROR(LARGE('N 35-44'!$AC$300:$AC$362,AD$29),"")</f>
        <v/>
      </c>
      <c r="AE107" s="75" t="str">
        <f>IFERROR(LARGE('N 35-44'!$AC$300:$AC$362,AE$29),"")</f>
        <v/>
      </c>
      <c r="AF107" s="75" t="str">
        <f>IFERROR(LARGE('N 35-44'!$AC$300:$AC$362,AF$29),"")</f>
        <v/>
      </c>
      <c r="AG107" s="75" t="str">
        <f>IFERROR(LARGE('N 35-44'!$AC$300:$AC$362,AG$29),"")</f>
        <v/>
      </c>
      <c r="AH107" s="75" t="str">
        <f>IFERROR(LARGE('N 35-44'!$AC$300:$AC$362,AH$29),"")</f>
        <v/>
      </c>
      <c r="AI107" s="75" t="str">
        <f>IFERROR(LARGE('N 35-44'!$AC$300:$AC$362,AI$29),"")</f>
        <v/>
      </c>
      <c r="AJ107" s="75" t="str">
        <f>IFERROR(LARGE('N 35-44'!$AC$300:$AC$362,AJ$29),"")</f>
        <v/>
      </c>
      <c r="AK107" s="75" t="str">
        <f>IFERROR(LARGE('N 35-44'!$AC$300:$AC$362,AK$29),"")</f>
        <v/>
      </c>
      <c r="AL107" s="75" t="str">
        <f>IFERROR(LARGE('N 35-44'!$AC$300:$AC$362,AL$29),"")</f>
        <v/>
      </c>
      <c r="AM107" s="75" t="str">
        <f>IFERROR(LARGE('N 35-44'!$AC$300:$AC$362,AM$29),"")</f>
        <v/>
      </c>
      <c r="AN107" s="75" t="str">
        <f>IFERROR(LARGE('N 35-44'!$AC$300:$AC$362,AN$29),"")</f>
        <v/>
      </c>
      <c r="AO107" s="75" t="str">
        <f>IFERROR(LARGE('N 35-44'!$AC$300:$AC$362,AO$29),"")</f>
        <v/>
      </c>
      <c r="AP107" s="75" t="str">
        <f>IFERROR(LARGE('N 35-44'!$AC$300:$AC$362,AP$29),"")</f>
        <v/>
      </c>
      <c r="AQ107" s="76" t="str">
        <f>IFERROR(LARGE('N 35-44'!$AC$300:$AC$362,AQ$29),"")</f>
        <v/>
      </c>
    </row>
    <row r="108" spans="1:43" hidden="1" x14ac:dyDescent="0.2">
      <c r="B108" s="70" t="s">
        <v>117</v>
      </c>
      <c r="D108" s="74" t="str">
        <f>IFERROR(LARGE('N 45-59'!$AC$300:$AC$363,D$29),"")</f>
        <v/>
      </c>
      <c r="E108" s="75" t="str">
        <f>IFERROR(LARGE('N 45-59'!$AC$300:$AC$363,E$29),"")</f>
        <v/>
      </c>
      <c r="F108" s="75" t="str">
        <f>IFERROR(LARGE('N 45-59'!$AC$300:$AC$363,F$29),"")</f>
        <v/>
      </c>
      <c r="G108" s="75" t="str">
        <f>IFERROR(LARGE('N 45-59'!$AC$300:$AC$363,G$29),"")</f>
        <v/>
      </c>
      <c r="H108" s="75" t="str">
        <f>IFERROR(LARGE('N 45-59'!$AC$300:$AC$363,H$29),"")</f>
        <v/>
      </c>
      <c r="I108" s="75" t="str">
        <f>IFERROR(LARGE('N 45-59'!$AC$300:$AC$363,I$29),"")</f>
        <v/>
      </c>
      <c r="J108" s="75" t="str">
        <f>IFERROR(LARGE('N 45-59'!$AC$300:$AC$363,J$29),"")</f>
        <v/>
      </c>
      <c r="K108" s="75" t="str">
        <f>IFERROR(LARGE('N 45-59'!$AC$300:$AC$363,K$29),"")</f>
        <v/>
      </c>
      <c r="L108" s="75" t="str">
        <f>IFERROR(LARGE('N 45-59'!$AC$300:$AC$363,L$29),"")</f>
        <v/>
      </c>
      <c r="M108" s="75" t="str">
        <f>IFERROR(LARGE('N 45-59'!$AC$300:$AC$363,M$29),"")</f>
        <v/>
      </c>
      <c r="N108" s="75" t="str">
        <f>IFERROR(LARGE('N 45-59'!$AC$300:$AC$363,N$29),"")</f>
        <v/>
      </c>
      <c r="O108" s="75" t="str">
        <f>IFERROR(LARGE('N 45-59'!$AC$300:$AC$363,O$29),"")</f>
        <v/>
      </c>
      <c r="P108" s="75" t="str">
        <f>IFERROR(LARGE('N 45-59'!$AC$300:$AC$363,P$29),"")</f>
        <v/>
      </c>
      <c r="Q108" s="75" t="str">
        <f>IFERROR(LARGE('N 45-59'!$AC$300:$AC$363,Q$29),"")</f>
        <v/>
      </c>
      <c r="R108" s="75" t="str">
        <f>IFERROR(LARGE('N 45-59'!$AC$300:$AC$363,R$29),"")</f>
        <v/>
      </c>
      <c r="S108" s="75" t="str">
        <f>IFERROR(LARGE('N 45-59'!$AC$300:$AC$363,S$29),"")</f>
        <v/>
      </c>
      <c r="T108" s="75" t="str">
        <f>IFERROR(LARGE('N 45-59'!$AC$300:$AC$363,T$29),"")</f>
        <v/>
      </c>
      <c r="U108" s="75" t="str">
        <f>IFERROR(LARGE('N 45-59'!$AC$300:$AC$363,U$29),"")</f>
        <v/>
      </c>
      <c r="V108" s="75" t="str">
        <f>IFERROR(LARGE('N 45-59'!$AC$300:$AC$363,V$29),"")</f>
        <v/>
      </c>
      <c r="W108" s="75" t="str">
        <f>IFERROR(LARGE('N 45-59'!$AC$300:$AC$363,W$29),"")</f>
        <v/>
      </c>
      <c r="X108" s="75" t="str">
        <f>IFERROR(LARGE('N 45-59'!$AC$300:$AC$363,X$29),"")</f>
        <v/>
      </c>
      <c r="Y108" s="75" t="str">
        <f>IFERROR(LARGE('N 45-59'!$AC$300:$AC$363,Y$29),"")</f>
        <v/>
      </c>
      <c r="Z108" s="75" t="str">
        <f>IFERROR(LARGE('N 45-59'!$AC$300:$AC$363,Z$29),"")</f>
        <v/>
      </c>
      <c r="AA108" s="75" t="str">
        <f>IFERROR(LARGE('N 45-59'!$AC$300:$AC$363,AA$29),"")</f>
        <v/>
      </c>
      <c r="AB108" s="75" t="str">
        <f>IFERROR(LARGE('N 45-59'!$AC$300:$AC$363,AB$29),"")</f>
        <v/>
      </c>
      <c r="AC108" s="75" t="str">
        <f>IFERROR(LARGE('N 45-59'!$AC$300:$AC$363,AC$29),"")</f>
        <v/>
      </c>
      <c r="AD108" s="75" t="str">
        <f>IFERROR(LARGE('N 45-59'!$AC$300:$AC$363,AD$29),"")</f>
        <v/>
      </c>
      <c r="AE108" s="75" t="str">
        <f>IFERROR(LARGE('N 45-59'!$AC$300:$AC$363,AE$29),"")</f>
        <v/>
      </c>
      <c r="AF108" s="75" t="str">
        <f>IFERROR(LARGE('N 45-59'!$AC$300:$AC$363,AF$29),"")</f>
        <v/>
      </c>
      <c r="AG108" s="75" t="str">
        <f>IFERROR(LARGE('N 45-59'!$AC$300:$AC$363,AG$29),"")</f>
        <v/>
      </c>
      <c r="AH108" s="75" t="str">
        <f>IFERROR(LARGE('N 45-59'!$AC$300:$AC$363,AH$29),"")</f>
        <v/>
      </c>
      <c r="AI108" s="75" t="str">
        <f>IFERROR(LARGE('N 45-59'!$AC$300:$AC$363,AI$29),"")</f>
        <v/>
      </c>
      <c r="AJ108" s="75" t="str">
        <f>IFERROR(LARGE('N 45-59'!$AC$300:$AC$363,AJ$29),"")</f>
        <v/>
      </c>
      <c r="AK108" s="75" t="str">
        <f>IFERROR(LARGE('N 45-59'!$AC$300:$AC$363,AK$29),"")</f>
        <v/>
      </c>
      <c r="AL108" s="75" t="str">
        <f>IFERROR(LARGE('N 45-59'!$AC$300:$AC$363,AL$29),"")</f>
        <v/>
      </c>
      <c r="AM108" s="75" t="str">
        <f>IFERROR(LARGE('N 45-59'!$AC$300:$AC$363,AM$29),"")</f>
        <v/>
      </c>
      <c r="AN108" s="75" t="str">
        <f>IFERROR(LARGE('N 45-59'!$AC$300:$AC$363,AN$29),"")</f>
        <v/>
      </c>
      <c r="AO108" s="75" t="str">
        <f>IFERROR(LARGE('N 45-59'!$AC$300:$AC$363,AO$29),"")</f>
        <v/>
      </c>
      <c r="AP108" s="75" t="str">
        <f>IFERROR(LARGE('N 45-59'!$AC$300:$AC$363,AP$29),"")</f>
        <v/>
      </c>
      <c r="AQ108" s="76" t="str">
        <f>IFERROR(LARGE('N 45-59'!$AC$300:$AC$363,AQ$29),"")</f>
        <v/>
      </c>
    </row>
    <row r="109" spans="1:43" hidden="1" x14ac:dyDescent="0.2">
      <c r="B109" s="70" t="s">
        <v>93</v>
      </c>
      <c r="D109" s="74" t="str">
        <f>IFERROR(LARGE('N 60-69'!$AC$300:$AC$366,D$29),"")</f>
        <v/>
      </c>
      <c r="E109" s="75" t="str">
        <f>IFERROR(LARGE('N 60-69'!$AC$300:$AC$366,E$29),"")</f>
        <v/>
      </c>
      <c r="F109" s="75" t="str">
        <f>IFERROR(LARGE('N 60-69'!$AC$300:$AC$366,F$29),"")</f>
        <v/>
      </c>
      <c r="G109" s="75" t="str">
        <f>IFERROR(LARGE('N 60-69'!$AC$300:$AC$366,G$29),"")</f>
        <v/>
      </c>
      <c r="H109" s="75" t="str">
        <f>IFERROR(LARGE('N 60-69'!$AC$300:$AC$366,H$29),"")</f>
        <v/>
      </c>
      <c r="I109" s="75" t="str">
        <f>IFERROR(LARGE('N 60-69'!$AC$300:$AC$366,I$29),"")</f>
        <v/>
      </c>
      <c r="J109" s="75" t="str">
        <f>IFERROR(LARGE('N 60-69'!$AC$300:$AC$366,J$29),"")</f>
        <v/>
      </c>
      <c r="K109" s="75" t="str">
        <f>IFERROR(LARGE('N 60-69'!$AC$300:$AC$366,K$29),"")</f>
        <v/>
      </c>
      <c r="L109" s="75" t="str">
        <f>IFERROR(LARGE('N 60-69'!$AC$300:$AC$366,L$29),"")</f>
        <v/>
      </c>
      <c r="M109" s="75" t="str">
        <f>IFERROR(LARGE('N 60-69'!$AC$300:$AC$366,M$29),"")</f>
        <v/>
      </c>
      <c r="N109" s="75" t="str">
        <f>IFERROR(LARGE('N 60-69'!$AC$300:$AC$366,N$29),"")</f>
        <v/>
      </c>
      <c r="O109" s="75" t="str">
        <f>IFERROR(LARGE('N 60-69'!$AC$300:$AC$366,O$29),"")</f>
        <v/>
      </c>
      <c r="P109" s="75" t="str">
        <f>IFERROR(LARGE('N 60-69'!$AC$300:$AC$366,P$29),"")</f>
        <v/>
      </c>
      <c r="Q109" s="75" t="str">
        <f>IFERROR(LARGE('N 60-69'!$AC$300:$AC$366,Q$29),"")</f>
        <v/>
      </c>
      <c r="R109" s="75" t="str">
        <f>IFERROR(LARGE('N 60-69'!$AC$300:$AC$366,R$29),"")</f>
        <v/>
      </c>
      <c r="S109" s="75" t="str">
        <f>IFERROR(LARGE('N 60-69'!$AC$300:$AC$366,S$29),"")</f>
        <v/>
      </c>
      <c r="T109" s="75" t="str">
        <f>IFERROR(LARGE('N 60-69'!$AC$300:$AC$366,T$29),"")</f>
        <v/>
      </c>
      <c r="U109" s="75" t="str">
        <f>IFERROR(LARGE('N 60-69'!$AC$300:$AC$366,U$29),"")</f>
        <v/>
      </c>
      <c r="V109" s="75" t="str">
        <f>IFERROR(LARGE('N 60-69'!$AC$300:$AC$366,V$29),"")</f>
        <v/>
      </c>
      <c r="W109" s="75" t="str">
        <f>IFERROR(LARGE('N 60-69'!$AC$300:$AC$366,W$29),"")</f>
        <v/>
      </c>
      <c r="X109" s="75" t="str">
        <f>IFERROR(LARGE('N 60-69'!$AC$300:$AC$366,X$29),"")</f>
        <v/>
      </c>
      <c r="Y109" s="75" t="str">
        <f>IFERROR(LARGE('N 60-69'!$AC$300:$AC$366,Y$29),"")</f>
        <v/>
      </c>
      <c r="Z109" s="75" t="str">
        <f>IFERROR(LARGE('N 60-69'!$AC$300:$AC$366,Z$29),"")</f>
        <v/>
      </c>
      <c r="AA109" s="75" t="str">
        <f>IFERROR(LARGE('N 60-69'!$AC$300:$AC$366,AA$29),"")</f>
        <v/>
      </c>
      <c r="AB109" s="75" t="str">
        <f>IFERROR(LARGE('N 60-69'!$AC$300:$AC$366,AB$29),"")</f>
        <v/>
      </c>
      <c r="AC109" s="75" t="str">
        <f>IFERROR(LARGE('N 60-69'!$AC$300:$AC$366,AC$29),"")</f>
        <v/>
      </c>
      <c r="AD109" s="75" t="str">
        <f>IFERROR(LARGE('N 60-69'!$AC$300:$AC$366,AD$29),"")</f>
        <v/>
      </c>
      <c r="AE109" s="75" t="str">
        <f>IFERROR(LARGE('N 60-69'!$AC$300:$AC$366,AE$29),"")</f>
        <v/>
      </c>
      <c r="AF109" s="75" t="str">
        <f>IFERROR(LARGE('N 60-69'!$AC$300:$AC$366,AF$29),"")</f>
        <v/>
      </c>
      <c r="AG109" s="75" t="str">
        <f>IFERROR(LARGE('N 60-69'!$AC$300:$AC$366,AG$29),"")</f>
        <v/>
      </c>
      <c r="AH109" s="75" t="str">
        <f>IFERROR(LARGE('N 60-69'!$AC$300:$AC$366,AH$29),"")</f>
        <v/>
      </c>
      <c r="AI109" s="75" t="str">
        <f>IFERROR(LARGE('N 60-69'!$AC$300:$AC$366,AI$29),"")</f>
        <v/>
      </c>
      <c r="AJ109" s="75" t="str">
        <f>IFERROR(LARGE('N 60-69'!$AC$300:$AC$366,AJ$29),"")</f>
        <v/>
      </c>
      <c r="AK109" s="75" t="str">
        <f>IFERROR(LARGE('N 60-69'!$AC$300:$AC$366,AK$29),"")</f>
        <v/>
      </c>
      <c r="AL109" s="75" t="str">
        <f>IFERROR(LARGE('N 60-69'!$AC$300:$AC$366,AL$29),"")</f>
        <v/>
      </c>
      <c r="AM109" s="75" t="str">
        <f>IFERROR(LARGE('N 60-69'!$AC$300:$AC$366,AM$29),"")</f>
        <v/>
      </c>
      <c r="AN109" s="75" t="str">
        <f>IFERROR(LARGE('N 60-69'!$AC$300:$AC$366,AN$29),"")</f>
        <v/>
      </c>
      <c r="AO109" s="75" t="str">
        <f>IFERROR(LARGE('N 60-69'!$AC$300:$AC$366,AO$29),"")</f>
        <v/>
      </c>
      <c r="AP109" s="75" t="str">
        <f>IFERROR(LARGE('N 60-69'!$AC$300:$AC$366,AP$29),"")</f>
        <v/>
      </c>
      <c r="AQ109" s="76" t="str">
        <f>IFERROR(LARGE('N 60-69'!$AC$300:$AC$366,AQ$29),"")</f>
        <v/>
      </c>
    </row>
    <row r="110" spans="1:43" hidden="1" x14ac:dyDescent="0.2">
      <c r="B110" s="70" t="s">
        <v>115</v>
      </c>
      <c r="D110" s="74" t="str">
        <f>IFERROR(LARGE('N 70+'!$AC$300:$AC$362,D$29),"")</f>
        <v/>
      </c>
      <c r="E110" s="75" t="str">
        <f>IFERROR(LARGE('N 70+'!$AC$300:$AC$362,E$29),"")</f>
        <v/>
      </c>
      <c r="F110" s="75" t="str">
        <f>IFERROR(LARGE('N 70+'!$AC$300:$AC$362,F$29),"")</f>
        <v/>
      </c>
      <c r="G110" s="75" t="str">
        <f>IFERROR(LARGE('N 70+'!$AC$300:$AC$362,G$29),"")</f>
        <v/>
      </c>
      <c r="H110" s="75" t="str">
        <f>IFERROR(LARGE('N 70+'!$AC$300:$AC$362,H$29),"")</f>
        <v/>
      </c>
      <c r="I110" s="75" t="str">
        <f>IFERROR(LARGE('N 70+'!$AC$300:$AC$362,I$29),"")</f>
        <v/>
      </c>
      <c r="J110" s="75" t="str">
        <f>IFERROR(LARGE('N 70+'!$AC$300:$AC$362,J$29),"")</f>
        <v/>
      </c>
      <c r="K110" s="75" t="str">
        <f>IFERROR(LARGE('N 70+'!$AC$300:$AC$362,K$29),"")</f>
        <v/>
      </c>
      <c r="L110" s="75" t="str">
        <f>IFERROR(LARGE('N 70+'!$AC$300:$AC$362,L$29),"")</f>
        <v/>
      </c>
      <c r="M110" s="75" t="str">
        <f>IFERROR(LARGE('N 70+'!$AC$300:$AC$362,M$29),"")</f>
        <v/>
      </c>
      <c r="N110" s="75" t="str">
        <f>IFERROR(LARGE('N 70+'!$AC$300:$AC$362,N$29),"")</f>
        <v/>
      </c>
      <c r="O110" s="75" t="str">
        <f>IFERROR(LARGE('N 70+'!$AC$300:$AC$362,O$29),"")</f>
        <v/>
      </c>
      <c r="P110" s="75" t="str">
        <f>IFERROR(LARGE('N 70+'!$AC$300:$AC$362,P$29),"")</f>
        <v/>
      </c>
      <c r="Q110" s="75" t="str">
        <f>IFERROR(LARGE('N 70+'!$AC$300:$AC$362,Q$29),"")</f>
        <v/>
      </c>
      <c r="R110" s="75" t="str">
        <f>IFERROR(LARGE('N 70+'!$AC$300:$AC$362,R$29),"")</f>
        <v/>
      </c>
      <c r="S110" s="75" t="str">
        <f>IFERROR(LARGE('N 70+'!$AC$300:$AC$362,S$29),"")</f>
        <v/>
      </c>
      <c r="T110" s="75" t="str">
        <f>IFERROR(LARGE('N 70+'!$AC$300:$AC$362,T$29),"")</f>
        <v/>
      </c>
      <c r="U110" s="75" t="str">
        <f>IFERROR(LARGE('N 70+'!$AC$300:$AC$362,U$29),"")</f>
        <v/>
      </c>
      <c r="V110" s="75" t="str">
        <f>IFERROR(LARGE('N 70+'!$AC$300:$AC$362,V$29),"")</f>
        <v/>
      </c>
      <c r="W110" s="75" t="str">
        <f>IFERROR(LARGE('N 70+'!$AC$300:$AC$362,W$29),"")</f>
        <v/>
      </c>
      <c r="X110" s="75" t="str">
        <f>IFERROR(LARGE('N 70+'!$AC$300:$AC$362,X$29),"")</f>
        <v/>
      </c>
      <c r="Y110" s="75" t="str">
        <f>IFERROR(LARGE('N 70+'!$AC$300:$AC$362,Y$29),"")</f>
        <v/>
      </c>
      <c r="Z110" s="75" t="str">
        <f>IFERROR(LARGE('N 70+'!$AC$300:$AC$362,Z$29),"")</f>
        <v/>
      </c>
      <c r="AA110" s="75" t="str">
        <f>IFERROR(LARGE('N 70+'!$AC$300:$AC$362,AA$29),"")</f>
        <v/>
      </c>
      <c r="AB110" s="75" t="str">
        <f>IFERROR(LARGE('N 70+'!$AC$300:$AC$362,AB$29),"")</f>
        <v/>
      </c>
      <c r="AC110" s="75" t="str">
        <f>IFERROR(LARGE('N 70+'!$AC$300:$AC$362,AC$29),"")</f>
        <v/>
      </c>
      <c r="AD110" s="75" t="str">
        <f>IFERROR(LARGE('N 70+'!$AC$300:$AC$362,AD$29),"")</f>
        <v/>
      </c>
      <c r="AE110" s="75" t="str">
        <f>IFERROR(LARGE('N 70+'!$AC$300:$AC$362,AE$29),"")</f>
        <v/>
      </c>
      <c r="AF110" s="75" t="str">
        <f>IFERROR(LARGE('N 70+'!$AC$300:$AC$362,AF$29),"")</f>
        <v/>
      </c>
      <c r="AG110" s="75" t="str">
        <f>IFERROR(LARGE('N 70+'!$AC$300:$AC$362,AG$29),"")</f>
        <v/>
      </c>
      <c r="AH110" s="75" t="str">
        <f>IFERROR(LARGE('N 70+'!$AC$300:$AC$362,AH$29),"")</f>
        <v/>
      </c>
      <c r="AI110" s="75" t="str">
        <f>IFERROR(LARGE('N 70+'!$AC$300:$AC$362,AI$29),"")</f>
        <v/>
      </c>
      <c r="AJ110" s="75" t="str">
        <f>IFERROR(LARGE('N 70+'!$AC$300:$AC$362,AJ$29),"")</f>
        <v/>
      </c>
      <c r="AK110" s="75" t="str">
        <f>IFERROR(LARGE('N 70+'!$AC$300:$AC$362,AK$29),"")</f>
        <v/>
      </c>
      <c r="AL110" s="75" t="str">
        <f>IFERROR(LARGE('N 70+'!$AC$300:$AC$362,AL$29),"")</f>
        <v/>
      </c>
      <c r="AM110" s="75" t="str">
        <f>IFERROR(LARGE('N 70+'!$AC$300:$AC$362,AM$29),"")</f>
        <v/>
      </c>
      <c r="AN110" s="75" t="str">
        <f>IFERROR(LARGE('N 70+'!$AC$300:$AC$362,AN$29),"")</f>
        <v/>
      </c>
      <c r="AO110" s="75" t="str">
        <f>IFERROR(LARGE('N 70+'!$AC$300:$AC$362,AO$29),"")</f>
        <v/>
      </c>
      <c r="AP110" s="75" t="str">
        <f>IFERROR(LARGE('N 70+'!$AC$300:$AC$362,AP$29),"")</f>
        <v/>
      </c>
      <c r="AQ110" s="76" t="str">
        <f>IFERROR(LARGE('N 70+'!$AC$300:$AC$362,AQ$29),"")</f>
        <v/>
      </c>
    </row>
    <row r="111" spans="1:43" hidden="1" x14ac:dyDescent="0.2">
      <c r="A111" s="63" t="s">
        <v>78</v>
      </c>
      <c r="B111" s="69" t="s">
        <v>90</v>
      </c>
      <c r="D111" s="71" t="str">
        <f>IFERROR(LARGE('M 35-49'!$AD$300:$AD$350,D$29),"")</f>
        <v/>
      </c>
      <c r="E111" s="72" t="str">
        <f>IFERROR(LARGE('M 35-49'!$AD$300:$AD$350,E$29),"")</f>
        <v/>
      </c>
      <c r="F111" s="72" t="str">
        <f>IFERROR(LARGE('M 35-49'!$AD$300:$AD$350,F$29),"")</f>
        <v/>
      </c>
      <c r="G111" s="72" t="str">
        <f>IFERROR(LARGE('M 35-49'!$AD$300:$AD$350,G$29),"")</f>
        <v/>
      </c>
      <c r="H111" s="72" t="str">
        <f>IFERROR(LARGE('M 35-49'!$AD$300:$AD$350,H$29),"")</f>
        <v/>
      </c>
      <c r="I111" s="72" t="str">
        <f>IFERROR(LARGE('M 35-49'!$AD$300:$AD$350,I$29),"")</f>
        <v/>
      </c>
      <c r="J111" s="72" t="str">
        <f>IFERROR(LARGE('M 35-49'!$AD$300:$AD$350,J$29),"")</f>
        <v/>
      </c>
      <c r="K111" s="72" t="str">
        <f>IFERROR(LARGE('M 35-49'!$AD$300:$AD$350,K$29),"")</f>
        <v/>
      </c>
      <c r="L111" s="72" t="str">
        <f>IFERROR(LARGE('M 35-49'!$AD$300:$AD$350,L$29),"")</f>
        <v/>
      </c>
      <c r="M111" s="72" t="str">
        <f>IFERROR(LARGE('M 35-49'!$AD$300:$AD$350,M$29),"")</f>
        <v/>
      </c>
      <c r="N111" s="72" t="str">
        <f>IFERROR(LARGE('M 35-49'!$AD$300:$AD$350,N$29),"")</f>
        <v/>
      </c>
      <c r="O111" s="72" t="str">
        <f>IFERROR(LARGE('M 35-49'!$AD$300:$AD$350,O$29),"")</f>
        <v/>
      </c>
      <c r="P111" s="72" t="str">
        <f>IFERROR(LARGE('M 35-49'!$AD$300:$AD$350,P$29),"")</f>
        <v/>
      </c>
      <c r="Q111" s="72" t="str">
        <f>IFERROR(LARGE('M 35-49'!$AD$300:$AD$350,Q$29),"")</f>
        <v/>
      </c>
      <c r="R111" s="72" t="str">
        <f>IFERROR(LARGE('M 35-49'!$AD$300:$AD$350,R$29),"")</f>
        <v/>
      </c>
      <c r="S111" s="72" t="str">
        <f>IFERROR(LARGE('M 35-49'!$AD$300:$AD$350,S$29),"")</f>
        <v/>
      </c>
      <c r="T111" s="72" t="str">
        <f>IFERROR(LARGE('M 35-49'!$AD$300:$AD$350,T$29),"")</f>
        <v/>
      </c>
      <c r="U111" s="72" t="str">
        <f>IFERROR(LARGE('M 35-49'!$AD$300:$AD$350,U$29),"")</f>
        <v/>
      </c>
      <c r="V111" s="72" t="str">
        <f>IFERROR(LARGE('M 35-49'!$AD$300:$AD$350,V$29),"")</f>
        <v/>
      </c>
      <c r="W111" s="72" t="str">
        <f>IFERROR(LARGE('M 35-49'!$AD$300:$AD$350,W$29),"")</f>
        <v/>
      </c>
      <c r="X111" s="72" t="str">
        <f>IFERROR(LARGE('M 35-49'!$AD$300:$AD$350,X$29),"")</f>
        <v/>
      </c>
      <c r="Y111" s="72" t="str">
        <f>IFERROR(LARGE('M 35-49'!$AD$300:$AD$350,Y$29),"")</f>
        <v/>
      </c>
      <c r="Z111" s="72" t="str">
        <f>IFERROR(LARGE('M 35-49'!$AD$300:$AD$350,Z$29),"")</f>
        <v/>
      </c>
      <c r="AA111" s="72" t="str">
        <f>IFERROR(LARGE('M 35-49'!$AD$300:$AD$350,AA$29),"")</f>
        <v/>
      </c>
      <c r="AB111" s="72" t="str">
        <f>IFERROR(LARGE('M 35-49'!$AD$300:$AD$350,AB$29),"")</f>
        <v/>
      </c>
      <c r="AC111" s="72" t="str">
        <f>IFERROR(LARGE('M 35-49'!$AD$300:$AD$350,AC$29),"")</f>
        <v/>
      </c>
      <c r="AD111" s="72" t="str">
        <f>IFERROR(LARGE('M 35-49'!$AD$300:$AD$350,AD$29),"")</f>
        <v/>
      </c>
      <c r="AE111" s="72" t="str">
        <f>IFERROR(LARGE('M 35-49'!$AD$300:$AD$350,AE$29),"")</f>
        <v/>
      </c>
      <c r="AF111" s="72" t="str">
        <f>IFERROR(LARGE('M 35-49'!$AD$300:$AD$350,AF$29),"")</f>
        <v/>
      </c>
      <c r="AG111" s="72" t="str">
        <f>IFERROR(LARGE('M 35-49'!$AD$300:$AD$350,AG$29),"")</f>
        <v/>
      </c>
      <c r="AH111" s="72" t="str">
        <f>IFERROR(LARGE('M 35-49'!$AD$300:$AD$350,AH$29),"")</f>
        <v/>
      </c>
      <c r="AI111" s="72" t="str">
        <f>IFERROR(LARGE('M 35-49'!$AD$300:$AD$350,AI$29),"")</f>
        <v/>
      </c>
      <c r="AJ111" s="72" t="str">
        <f>IFERROR(LARGE('M 35-49'!$AD$300:$AD$350,AJ$29),"")</f>
        <v/>
      </c>
      <c r="AK111" s="72" t="str">
        <f>IFERROR(LARGE('M 35-49'!$AD$300:$AD$350,AK$29),"")</f>
        <v/>
      </c>
      <c r="AL111" s="72" t="str">
        <f>IFERROR(LARGE('M 35-49'!$AD$300:$AD$350,AL$29),"")</f>
        <v/>
      </c>
      <c r="AM111" s="72" t="str">
        <f>IFERROR(LARGE('M 35-49'!$AD$300:$AD$350,AM$29),"")</f>
        <v/>
      </c>
      <c r="AN111" s="72" t="str">
        <f>IFERROR(LARGE('M 35-49'!$AD$300:$AD$350,AN$29),"")</f>
        <v/>
      </c>
      <c r="AO111" s="72" t="str">
        <f>IFERROR(LARGE('M 35-49'!$AD$300:$AD$350,AO$29),"")</f>
        <v/>
      </c>
      <c r="AP111" s="72" t="str">
        <f>IFERROR(LARGE('M 35-49'!$AD$300:$AD$350,AP$29),"")</f>
        <v/>
      </c>
      <c r="AQ111" s="73" t="str">
        <f>IFERROR(LARGE('M 35-49'!$AD$300:$AD$350,AQ$29),"")</f>
        <v/>
      </c>
    </row>
    <row r="112" spans="1:43" hidden="1" x14ac:dyDescent="0.2">
      <c r="B112" s="69" t="s">
        <v>91</v>
      </c>
      <c r="D112" s="74" t="str">
        <f>IFERROR(LARGE('M 50-59'!$AD$300:$AD$364,D$29),"")</f>
        <v/>
      </c>
      <c r="E112" s="75" t="str">
        <f>IFERROR(LARGE('M 50-59'!$AD$300:$AD$364,E$29),"")</f>
        <v/>
      </c>
      <c r="F112" s="75" t="str">
        <f>IFERROR(LARGE('M 50-59'!$AD$300:$AD$364,F$29),"")</f>
        <v/>
      </c>
      <c r="G112" s="75" t="str">
        <f>IFERROR(LARGE('M 50-59'!$AD$300:$AD$364,G$29),"")</f>
        <v/>
      </c>
      <c r="H112" s="75" t="str">
        <f>IFERROR(LARGE('M 50-59'!$AD$300:$AD$364,H$29),"")</f>
        <v/>
      </c>
      <c r="I112" s="75" t="str">
        <f>IFERROR(LARGE('M 50-59'!$AD$300:$AD$364,I$29),"")</f>
        <v/>
      </c>
      <c r="J112" s="75" t="str">
        <f>IFERROR(LARGE('M 50-59'!$AD$300:$AD$364,J$29),"")</f>
        <v/>
      </c>
      <c r="K112" s="75" t="str">
        <f>IFERROR(LARGE('M 50-59'!$AD$300:$AD$364,K$29),"")</f>
        <v/>
      </c>
      <c r="L112" s="75" t="str">
        <f>IFERROR(LARGE('M 50-59'!$AD$300:$AD$364,L$29),"")</f>
        <v/>
      </c>
      <c r="M112" s="75" t="str">
        <f>IFERROR(LARGE('M 50-59'!$AD$300:$AD$364,M$29),"")</f>
        <v/>
      </c>
      <c r="N112" s="75" t="str">
        <f>IFERROR(LARGE('M 50-59'!$AD$300:$AD$364,N$29),"")</f>
        <v/>
      </c>
      <c r="O112" s="75" t="str">
        <f>IFERROR(LARGE('M 50-59'!$AD$300:$AD$364,O$29),"")</f>
        <v/>
      </c>
      <c r="P112" s="75" t="str">
        <f>IFERROR(LARGE('M 50-59'!$AD$300:$AD$364,P$29),"")</f>
        <v/>
      </c>
      <c r="Q112" s="75" t="str">
        <f>IFERROR(LARGE('M 50-59'!$AD$300:$AD$364,Q$29),"")</f>
        <v/>
      </c>
      <c r="R112" s="75" t="str">
        <f>IFERROR(LARGE('M 50-59'!$AD$300:$AD$364,R$29),"")</f>
        <v/>
      </c>
      <c r="S112" s="75" t="str">
        <f>IFERROR(LARGE('M 50-59'!$AD$300:$AD$364,S$29),"")</f>
        <v/>
      </c>
      <c r="T112" s="75" t="str">
        <f>IFERROR(LARGE('M 50-59'!$AD$300:$AD$364,T$29),"")</f>
        <v/>
      </c>
      <c r="U112" s="75" t="str">
        <f>IFERROR(LARGE('M 50-59'!$AD$300:$AD$364,U$29),"")</f>
        <v/>
      </c>
      <c r="V112" s="75" t="str">
        <f>IFERROR(LARGE('M 50-59'!$AD$300:$AD$364,V$29),"")</f>
        <v/>
      </c>
      <c r="W112" s="75" t="str">
        <f>IFERROR(LARGE('M 50-59'!$AD$300:$AD$364,W$29),"")</f>
        <v/>
      </c>
      <c r="X112" s="75" t="str">
        <f>IFERROR(LARGE('M 50-59'!$AD$300:$AD$364,X$29),"")</f>
        <v/>
      </c>
      <c r="Y112" s="75" t="str">
        <f>IFERROR(LARGE('M 50-59'!$AD$300:$AD$364,Y$29),"")</f>
        <v/>
      </c>
      <c r="Z112" s="75" t="str">
        <f>IFERROR(LARGE('M 50-59'!$AD$300:$AD$364,Z$29),"")</f>
        <v/>
      </c>
      <c r="AA112" s="75" t="str">
        <f>IFERROR(LARGE('M 50-59'!$AD$300:$AD$364,AA$29),"")</f>
        <v/>
      </c>
      <c r="AB112" s="75" t="str">
        <f>IFERROR(LARGE('M 50-59'!$AD$300:$AD$364,AB$29),"")</f>
        <v/>
      </c>
      <c r="AC112" s="75" t="str">
        <f>IFERROR(LARGE('M 50-59'!$AD$300:$AD$364,AC$29),"")</f>
        <v/>
      </c>
      <c r="AD112" s="75" t="str">
        <f>IFERROR(LARGE('M 50-59'!$AD$300:$AD$364,AD$29),"")</f>
        <v/>
      </c>
      <c r="AE112" s="75" t="str">
        <f>IFERROR(LARGE('M 50-59'!$AD$300:$AD$364,AE$29),"")</f>
        <v/>
      </c>
      <c r="AF112" s="75" t="str">
        <f>IFERROR(LARGE('M 50-59'!$AD$300:$AD$364,AF$29),"")</f>
        <v/>
      </c>
      <c r="AG112" s="75" t="str">
        <f>IFERROR(LARGE('M 50-59'!$AD$300:$AD$364,AG$29),"")</f>
        <v/>
      </c>
      <c r="AH112" s="75" t="str">
        <f>IFERROR(LARGE('M 50-59'!$AD$300:$AD$364,AH$29),"")</f>
        <v/>
      </c>
      <c r="AI112" s="75" t="str">
        <f>IFERROR(LARGE('M 50-59'!$AD$300:$AD$364,AI$29),"")</f>
        <v/>
      </c>
      <c r="AJ112" s="75" t="str">
        <f>IFERROR(LARGE('M 50-59'!$AD$300:$AD$364,AJ$29),"")</f>
        <v/>
      </c>
      <c r="AK112" s="75" t="str">
        <f>IFERROR(LARGE('M 50-59'!$AD$300:$AD$364,AK$29),"")</f>
        <v/>
      </c>
      <c r="AL112" s="75" t="str">
        <f>IFERROR(LARGE('M 50-59'!$AD$300:$AD$364,AL$29),"")</f>
        <v/>
      </c>
      <c r="AM112" s="75" t="str">
        <f>IFERROR(LARGE('M 50-59'!$AD$300:$AD$364,AM$29),"")</f>
        <v/>
      </c>
      <c r="AN112" s="75" t="str">
        <f>IFERROR(LARGE('M 50-59'!$AD$300:$AD$364,AN$29),"")</f>
        <v/>
      </c>
      <c r="AO112" s="75" t="str">
        <f>IFERROR(LARGE('M 50-59'!$AD$300:$AD$364,AO$29),"")</f>
        <v/>
      </c>
      <c r="AP112" s="75" t="str">
        <f>IFERROR(LARGE('M 50-59'!$AD$300:$AD$364,AP$29),"")</f>
        <v/>
      </c>
      <c r="AQ112" s="76" t="str">
        <f>IFERROR(LARGE('M 50-59'!$AD$300:$AD$364,AQ$29),"")</f>
        <v/>
      </c>
    </row>
    <row r="113" spans="1:43" hidden="1" x14ac:dyDescent="0.2">
      <c r="B113" s="69" t="s">
        <v>92</v>
      </c>
      <c r="D113" s="74" t="str">
        <f>IFERROR(LARGE('M 60-69'!$AD$300:$AD$366,D$29),"")</f>
        <v/>
      </c>
      <c r="E113" s="75" t="str">
        <f>IFERROR(LARGE('M 60-69'!$AD$300:$AD$366,E$29),"")</f>
        <v/>
      </c>
      <c r="F113" s="75" t="str">
        <f>IFERROR(LARGE('M 60-69'!$AD$300:$AD$366,F$29),"")</f>
        <v/>
      </c>
      <c r="G113" s="75" t="str">
        <f>IFERROR(LARGE('M 60-69'!$AD$300:$AD$366,G$29),"")</f>
        <v/>
      </c>
      <c r="H113" s="75" t="str">
        <f>IFERROR(LARGE('M 60-69'!$AD$300:$AD$366,H$29),"")</f>
        <v/>
      </c>
      <c r="I113" s="75" t="str">
        <f>IFERROR(LARGE('M 60-69'!$AD$300:$AD$366,I$29),"")</f>
        <v/>
      </c>
      <c r="J113" s="75" t="str">
        <f>IFERROR(LARGE('M 60-69'!$AD$300:$AD$366,J$29),"")</f>
        <v/>
      </c>
      <c r="K113" s="75" t="str">
        <f>IFERROR(LARGE('M 60-69'!$AD$300:$AD$366,K$29),"")</f>
        <v/>
      </c>
      <c r="L113" s="75" t="str">
        <f>IFERROR(LARGE('M 60-69'!$AD$300:$AD$366,L$29),"")</f>
        <v/>
      </c>
      <c r="M113" s="75" t="str">
        <f>IFERROR(LARGE('M 60-69'!$AD$300:$AD$366,M$29),"")</f>
        <v/>
      </c>
      <c r="N113" s="75" t="str">
        <f>IFERROR(LARGE('M 60-69'!$AD$300:$AD$366,N$29),"")</f>
        <v/>
      </c>
      <c r="O113" s="75" t="str">
        <f>IFERROR(LARGE('M 60-69'!$AD$300:$AD$366,O$29),"")</f>
        <v/>
      </c>
      <c r="P113" s="75" t="str">
        <f>IFERROR(LARGE('M 60-69'!$AD$300:$AD$366,P$29),"")</f>
        <v/>
      </c>
      <c r="Q113" s="75" t="str">
        <f>IFERROR(LARGE('M 60-69'!$AD$300:$AD$366,Q$29),"")</f>
        <v/>
      </c>
      <c r="R113" s="75" t="str">
        <f>IFERROR(LARGE('M 60-69'!$AD$300:$AD$366,R$29),"")</f>
        <v/>
      </c>
      <c r="S113" s="75" t="str">
        <f>IFERROR(LARGE('M 60-69'!$AD$300:$AD$366,S$29),"")</f>
        <v/>
      </c>
      <c r="T113" s="75" t="str">
        <f>IFERROR(LARGE('M 60-69'!$AD$300:$AD$366,T$29),"")</f>
        <v/>
      </c>
      <c r="U113" s="75" t="str">
        <f>IFERROR(LARGE('M 60-69'!$AD$300:$AD$366,U$29),"")</f>
        <v/>
      </c>
      <c r="V113" s="75" t="str">
        <f>IFERROR(LARGE('M 60-69'!$AD$300:$AD$366,V$29),"")</f>
        <v/>
      </c>
      <c r="W113" s="75" t="str">
        <f>IFERROR(LARGE('M 60-69'!$AD$300:$AD$366,W$29),"")</f>
        <v/>
      </c>
      <c r="X113" s="75" t="str">
        <f>IFERROR(LARGE('M 60-69'!$AD$300:$AD$366,X$29),"")</f>
        <v/>
      </c>
      <c r="Y113" s="75" t="str">
        <f>IFERROR(LARGE('M 60-69'!$AD$300:$AD$366,Y$29),"")</f>
        <v/>
      </c>
      <c r="Z113" s="75" t="str">
        <f>IFERROR(LARGE('M 60-69'!$AD$300:$AD$366,Z$29),"")</f>
        <v/>
      </c>
      <c r="AA113" s="75" t="str">
        <f>IFERROR(LARGE('M 60-69'!$AD$300:$AD$366,AA$29),"")</f>
        <v/>
      </c>
      <c r="AB113" s="75" t="str">
        <f>IFERROR(LARGE('M 60-69'!$AD$300:$AD$366,AB$29),"")</f>
        <v/>
      </c>
      <c r="AC113" s="75" t="str">
        <f>IFERROR(LARGE('M 60-69'!$AD$300:$AD$366,AC$29),"")</f>
        <v/>
      </c>
      <c r="AD113" s="75" t="str">
        <f>IFERROR(LARGE('M 60-69'!$AD$300:$AD$366,AD$29),"")</f>
        <v/>
      </c>
      <c r="AE113" s="75" t="str">
        <f>IFERROR(LARGE('M 60-69'!$AD$300:$AD$366,AE$29),"")</f>
        <v/>
      </c>
      <c r="AF113" s="75" t="str">
        <f>IFERROR(LARGE('M 60-69'!$AD$300:$AD$366,AF$29),"")</f>
        <v/>
      </c>
      <c r="AG113" s="75" t="str">
        <f>IFERROR(LARGE('M 60-69'!$AD$300:$AD$366,AG$29),"")</f>
        <v/>
      </c>
      <c r="AH113" s="75" t="str">
        <f>IFERROR(LARGE('M 60-69'!$AD$300:$AD$366,AH$29),"")</f>
        <v/>
      </c>
      <c r="AI113" s="75" t="str">
        <f>IFERROR(LARGE('M 60-69'!$AD$300:$AD$366,AI$29),"")</f>
        <v/>
      </c>
      <c r="AJ113" s="75" t="str">
        <f>IFERROR(LARGE('M 60-69'!$AD$300:$AD$366,AJ$29),"")</f>
        <v/>
      </c>
      <c r="AK113" s="75" t="str">
        <f>IFERROR(LARGE('M 60-69'!$AD$300:$AD$366,AK$29),"")</f>
        <v/>
      </c>
      <c r="AL113" s="75" t="str">
        <f>IFERROR(LARGE('M 60-69'!$AD$300:$AD$366,AL$29),"")</f>
        <v/>
      </c>
      <c r="AM113" s="75" t="str">
        <f>IFERROR(LARGE('M 60-69'!$AD$300:$AD$366,AM$29),"")</f>
        <v/>
      </c>
      <c r="AN113" s="75" t="str">
        <f>IFERROR(LARGE('M 60-69'!$AD$300:$AD$366,AN$29),"")</f>
        <v/>
      </c>
      <c r="AO113" s="75" t="str">
        <f>IFERROR(LARGE('M 60-69'!$AD$300:$AD$366,AO$29),"")</f>
        <v/>
      </c>
      <c r="AP113" s="75" t="str">
        <f>IFERROR(LARGE('M 60-69'!$AD$300:$AD$366,AP$29),"")</f>
        <v/>
      </c>
      <c r="AQ113" s="76" t="str">
        <f>IFERROR(LARGE('M 60-69'!$AD$300:$AD$366,AQ$29),"")</f>
        <v/>
      </c>
    </row>
    <row r="114" spans="1:43" hidden="1" x14ac:dyDescent="0.2">
      <c r="B114" s="69" t="s">
        <v>114</v>
      </c>
      <c r="D114" s="74" t="str">
        <f>IFERROR(LARGE('M 70+'!$AD$300:$AD$353,D$29),"")</f>
        <v/>
      </c>
      <c r="E114" s="75" t="str">
        <f>IFERROR(LARGE('M 70+'!$AD$300:$AD$353,E$29),"")</f>
        <v/>
      </c>
      <c r="F114" s="75" t="str">
        <f>IFERROR(LARGE('M 70+'!$AD$300:$AD$353,F$29),"")</f>
        <v/>
      </c>
      <c r="G114" s="75" t="str">
        <f>IFERROR(LARGE('M 70+'!$AD$300:$AD$353,G$29),"")</f>
        <v/>
      </c>
      <c r="H114" s="75" t="str">
        <f>IFERROR(LARGE('M 70+'!$AD$300:$AD$353,H$29),"")</f>
        <v/>
      </c>
      <c r="I114" s="75" t="str">
        <f>IFERROR(LARGE('M 70+'!$AD$300:$AD$353,I$29),"")</f>
        <v/>
      </c>
      <c r="J114" s="75" t="str">
        <f>IFERROR(LARGE('M 70+'!$AD$300:$AD$353,J$29),"")</f>
        <v/>
      </c>
      <c r="K114" s="75" t="str">
        <f>IFERROR(LARGE('M 70+'!$AD$300:$AD$353,K$29),"")</f>
        <v/>
      </c>
      <c r="L114" s="75" t="str">
        <f>IFERROR(LARGE('M 70+'!$AD$300:$AD$353,L$29),"")</f>
        <v/>
      </c>
      <c r="M114" s="75" t="str">
        <f>IFERROR(LARGE('M 70+'!$AD$300:$AD$353,M$29),"")</f>
        <v/>
      </c>
      <c r="N114" s="75" t="str">
        <f>IFERROR(LARGE('M 70+'!$AD$300:$AD$353,N$29),"")</f>
        <v/>
      </c>
      <c r="O114" s="75" t="str">
        <f>IFERROR(LARGE('M 70+'!$AD$300:$AD$353,O$29),"")</f>
        <v/>
      </c>
      <c r="P114" s="75" t="str">
        <f>IFERROR(LARGE('M 70+'!$AD$300:$AD$353,P$29),"")</f>
        <v/>
      </c>
      <c r="Q114" s="75" t="str">
        <f>IFERROR(LARGE('M 70+'!$AD$300:$AD$353,Q$29),"")</f>
        <v/>
      </c>
      <c r="R114" s="75" t="str">
        <f>IFERROR(LARGE('M 70+'!$AD$300:$AD$353,R$29),"")</f>
        <v/>
      </c>
      <c r="S114" s="75" t="str">
        <f>IFERROR(LARGE('M 70+'!$AD$300:$AD$353,S$29),"")</f>
        <v/>
      </c>
      <c r="T114" s="75" t="str">
        <f>IFERROR(LARGE('M 70+'!$AD$300:$AD$353,T$29),"")</f>
        <v/>
      </c>
      <c r="U114" s="75" t="str">
        <f>IFERROR(LARGE('M 70+'!$AD$300:$AD$353,U$29),"")</f>
        <v/>
      </c>
      <c r="V114" s="75" t="str">
        <f>IFERROR(LARGE('M 70+'!$AD$300:$AD$353,V$29),"")</f>
        <v/>
      </c>
      <c r="W114" s="75" t="str">
        <f>IFERROR(LARGE('M 70+'!$AD$300:$AD$353,W$29),"")</f>
        <v/>
      </c>
      <c r="X114" s="75" t="str">
        <f>IFERROR(LARGE('M 70+'!$AD$300:$AD$353,X$29),"")</f>
        <v/>
      </c>
      <c r="Y114" s="75" t="str">
        <f>IFERROR(LARGE('M 70+'!$AD$300:$AD$353,Y$29),"")</f>
        <v/>
      </c>
      <c r="Z114" s="75" t="str">
        <f>IFERROR(LARGE('M 70+'!$AD$300:$AD$353,Z$29),"")</f>
        <v/>
      </c>
      <c r="AA114" s="75" t="str">
        <f>IFERROR(LARGE('M 70+'!$AD$300:$AD$353,AA$29),"")</f>
        <v/>
      </c>
      <c r="AB114" s="75" t="str">
        <f>IFERROR(LARGE('M 70+'!$AD$300:$AD$353,AB$29),"")</f>
        <v/>
      </c>
      <c r="AC114" s="75" t="str">
        <f>IFERROR(LARGE('M 70+'!$AD$300:$AD$353,AC$29),"")</f>
        <v/>
      </c>
      <c r="AD114" s="75" t="str">
        <f>IFERROR(LARGE('M 70+'!$AD$300:$AD$353,AD$29),"")</f>
        <v/>
      </c>
      <c r="AE114" s="75" t="str">
        <f>IFERROR(LARGE('M 70+'!$AD$300:$AD$353,AE$29),"")</f>
        <v/>
      </c>
      <c r="AF114" s="75" t="str">
        <f>IFERROR(LARGE('M 70+'!$AD$300:$AD$353,AF$29),"")</f>
        <v/>
      </c>
      <c r="AG114" s="75" t="str">
        <f>IFERROR(LARGE('M 70+'!$AD$300:$AD$353,AG$29),"")</f>
        <v/>
      </c>
      <c r="AH114" s="75" t="str">
        <f>IFERROR(LARGE('M 70+'!$AD$300:$AD$353,AH$29),"")</f>
        <v/>
      </c>
      <c r="AI114" s="75" t="str">
        <f>IFERROR(LARGE('M 70+'!$AD$300:$AD$353,AI$29),"")</f>
        <v/>
      </c>
      <c r="AJ114" s="75" t="str">
        <f>IFERROR(LARGE('M 70+'!$AD$300:$AD$353,AJ$29),"")</f>
        <v/>
      </c>
      <c r="AK114" s="75" t="str">
        <f>IFERROR(LARGE('M 70+'!$AD$300:$AD$353,AK$29),"")</f>
        <v/>
      </c>
      <c r="AL114" s="75" t="str">
        <f>IFERROR(LARGE('M 70+'!$AD$300:$AD$353,AL$29),"")</f>
        <v/>
      </c>
      <c r="AM114" s="75" t="str">
        <f>IFERROR(LARGE('M 70+'!$AD$300:$AD$353,AM$29),"")</f>
        <v/>
      </c>
      <c r="AN114" s="75" t="str">
        <f>IFERROR(LARGE('M 70+'!$AD$300:$AD$353,AN$29),"")</f>
        <v/>
      </c>
      <c r="AO114" s="75" t="str">
        <f>IFERROR(LARGE('M 70+'!$AD$300:$AD$353,AO$29),"")</f>
        <v/>
      </c>
      <c r="AP114" s="75" t="str">
        <f>IFERROR(LARGE('M 70+'!$AD$300:$AD$353,AP$29),"")</f>
        <v/>
      </c>
      <c r="AQ114" s="76" t="str">
        <f>IFERROR(LARGE('M 70+'!$AD$300:$AD$353,AQ$29),"")</f>
        <v/>
      </c>
    </row>
    <row r="115" spans="1:43" hidden="1" x14ac:dyDescent="0.2">
      <c r="B115" s="70" t="s">
        <v>116</v>
      </c>
      <c r="D115" s="74" t="str">
        <f>IFERROR(LARGE('N 35-44'!$AD$300:$AD$362,D$29),"")</f>
        <v/>
      </c>
      <c r="E115" s="75" t="str">
        <f>IFERROR(LARGE('N 35-44'!$AD$300:$AD$362,E$29),"")</f>
        <v/>
      </c>
      <c r="F115" s="75" t="str">
        <f>IFERROR(LARGE('N 35-44'!$AD$300:$AD$362,F$29),"")</f>
        <v/>
      </c>
      <c r="G115" s="75" t="str">
        <f>IFERROR(LARGE('N 35-44'!$AD$300:$AD$362,G$29),"")</f>
        <v/>
      </c>
      <c r="H115" s="75" t="str">
        <f>IFERROR(LARGE('N 35-44'!$AD$300:$AD$362,H$29),"")</f>
        <v/>
      </c>
      <c r="I115" s="75" t="str">
        <f>IFERROR(LARGE('N 35-44'!$AD$300:$AD$362,I$29),"")</f>
        <v/>
      </c>
      <c r="J115" s="75" t="str">
        <f>IFERROR(LARGE('N 35-44'!$AD$300:$AD$362,J$29),"")</f>
        <v/>
      </c>
      <c r="K115" s="75" t="str">
        <f>IFERROR(LARGE('N 35-44'!$AD$300:$AD$362,K$29),"")</f>
        <v/>
      </c>
      <c r="L115" s="75" t="str">
        <f>IFERROR(LARGE('N 35-44'!$AD$300:$AD$362,L$29),"")</f>
        <v/>
      </c>
      <c r="M115" s="75" t="str">
        <f>IFERROR(LARGE('N 35-44'!$AD$300:$AD$362,M$29),"")</f>
        <v/>
      </c>
      <c r="N115" s="75" t="str">
        <f>IFERROR(LARGE('N 35-44'!$AD$300:$AD$362,N$29),"")</f>
        <v/>
      </c>
      <c r="O115" s="75" t="str">
        <f>IFERROR(LARGE('N 35-44'!$AD$300:$AD$362,O$29),"")</f>
        <v/>
      </c>
      <c r="P115" s="75" t="str">
        <f>IFERROR(LARGE('N 35-44'!$AD$300:$AD$362,P$29),"")</f>
        <v/>
      </c>
      <c r="Q115" s="75" t="str">
        <f>IFERROR(LARGE('N 35-44'!$AD$300:$AD$362,Q$29),"")</f>
        <v/>
      </c>
      <c r="R115" s="75" t="str">
        <f>IFERROR(LARGE('N 35-44'!$AD$300:$AD$362,R$29),"")</f>
        <v/>
      </c>
      <c r="S115" s="75" t="str">
        <f>IFERROR(LARGE('N 35-44'!$AD$300:$AD$362,S$29),"")</f>
        <v/>
      </c>
      <c r="T115" s="75" t="str">
        <f>IFERROR(LARGE('N 35-44'!$AD$300:$AD$362,T$29),"")</f>
        <v/>
      </c>
      <c r="U115" s="75" t="str">
        <f>IFERROR(LARGE('N 35-44'!$AD$300:$AD$362,U$29),"")</f>
        <v/>
      </c>
      <c r="V115" s="75" t="str">
        <f>IFERROR(LARGE('N 35-44'!$AD$300:$AD$362,V$29),"")</f>
        <v/>
      </c>
      <c r="W115" s="75" t="str">
        <f>IFERROR(LARGE('N 35-44'!$AD$300:$AD$362,W$29),"")</f>
        <v/>
      </c>
      <c r="X115" s="75" t="str">
        <f>IFERROR(LARGE('N 35-44'!$AD$300:$AD$362,X$29),"")</f>
        <v/>
      </c>
      <c r="Y115" s="75" t="str">
        <f>IFERROR(LARGE('N 35-44'!$AD$300:$AD$362,Y$29),"")</f>
        <v/>
      </c>
      <c r="Z115" s="75" t="str">
        <f>IFERROR(LARGE('N 35-44'!$AD$300:$AD$362,Z$29),"")</f>
        <v/>
      </c>
      <c r="AA115" s="75" t="str">
        <f>IFERROR(LARGE('N 35-44'!$AD$300:$AD$362,AA$29),"")</f>
        <v/>
      </c>
      <c r="AB115" s="75" t="str">
        <f>IFERROR(LARGE('N 35-44'!$AD$300:$AD$362,AB$29),"")</f>
        <v/>
      </c>
      <c r="AC115" s="75" t="str">
        <f>IFERROR(LARGE('N 35-44'!$AD$300:$AD$362,AC$29),"")</f>
        <v/>
      </c>
      <c r="AD115" s="75" t="str">
        <f>IFERROR(LARGE('N 35-44'!$AD$300:$AD$362,AD$29),"")</f>
        <v/>
      </c>
      <c r="AE115" s="75" t="str">
        <f>IFERROR(LARGE('N 35-44'!$AD$300:$AD$362,AE$29),"")</f>
        <v/>
      </c>
      <c r="AF115" s="75" t="str">
        <f>IFERROR(LARGE('N 35-44'!$AD$300:$AD$362,AF$29),"")</f>
        <v/>
      </c>
      <c r="AG115" s="75" t="str">
        <f>IFERROR(LARGE('N 35-44'!$AD$300:$AD$362,AG$29),"")</f>
        <v/>
      </c>
      <c r="AH115" s="75" t="str">
        <f>IFERROR(LARGE('N 35-44'!$AD$300:$AD$362,AH$29),"")</f>
        <v/>
      </c>
      <c r="AI115" s="75" t="str">
        <f>IFERROR(LARGE('N 35-44'!$AD$300:$AD$362,AI$29),"")</f>
        <v/>
      </c>
      <c r="AJ115" s="75" t="str">
        <f>IFERROR(LARGE('N 35-44'!$AD$300:$AD$362,AJ$29),"")</f>
        <v/>
      </c>
      <c r="AK115" s="75" t="str">
        <f>IFERROR(LARGE('N 35-44'!$AD$300:$AD$362,AK$29),"")</f>
        <v/>
      </c>
      <c r="AL115" s="75" t="str">
        <f>IFERROR(LARGE('N 35-44'!$AD$300:$AD$362,AL$29),"")</f>
        <v/>
      </c>
      <c r="AM115" s="75" t="str">
        <f>IFERROR(LARGE('N 35-44'!$AD$300:$AD$362,AM$29),"")</f>
        <v/>
      </c>
      <c r="AN115" s="75" t="str">
        <f>IFERROR(LARGE('N 35-44'!$AD$300:$AD$362,AN$29),"")</f>
        <v/>
      </c>
      <c r="AO115" s="75" t="str">
        <f>IFERROR(LARGE('N 35-44'!$AD$300:$AD$362,AO$29),"")</f>
        <v/>
      </c>
      <c r="AP115" s="75" t="str">
        <f>IFERROR(LARGE('N 35-44'!$AD$300:$AD$362,AP$29),"")</f>
        <v/>
      </c>
      <c r="AQ115" s="76" t="str">
        <f>IFERROR(LARGE('N 35-44'!$AD$300:$AD$362,AQ$29),"")</f>
        <v/>
      </c>
    </row>
    <row r="116" spans="1:43" hidden="1" x14ac:dyDescent="0.2">
      <c r="B116" s="70" t="s">
        <v>117</v>
      </c>
      <c r="D116" s="74" t="str">
        <f>IFERROR(LARGE('N 45-59'!$AD$300:$AD$363,D$29),"")</f>
        <v/>
      </c>
      <c r="E116" s="75" t="str">
        <f>IFERROR(LARGE('N 45-59'!$AD$300:$AD$363,E$29),"")</f>
        <v/>
      </c>
      <c r="F116" s="75" t="str">
        <f>IFERROR(LARGE('N 45-59'!$AD$300:$AD$363,F$29),"")</f>
        <v/>
      </c>
      <c r="G116" s="75" t="str">
        <f>IFERROR(LARGE('N 45-59'!$AD$300:$AD$363,G$29),"")</f>
        <v/>
      </c>
      <c r="H116" s="75" t="str">
        <f>IFERROR(LARGE('N 45-59'!$AD$300:$AD$363,H$29),"")</f>
        <v/>
      </c>
      <c r="I116" s="75" t="str">
        <f>IFERROR(LARGE('N 45-59'!$AD$300:$AD$363,I$29),"")</f>
        <v/>
      </c>
      <c r="J116" s="75" t="str">
        <f>IFERROR(LARGE('N 45-59'!$AD$300:$AD$363,J$29),"")</f>
        <v/>
      </c>
      <c r="K116" s="75" t="str">
        <f>IFERROR(LARGE('N 45-59'!$AD$300:$AD$363,K$29),"")</f>
        <v/>
      </c>
      <c r="L116" s="75" t="str">
        <f>IFERROR(LARGE('N 45-59'!$AD$300:$AD$363,L$29),"")</f>
        <v/>
      </c>
      <c r="M116" s="75" t="str">
        <f>IFERROR(LARGE('N 45-59'!$AD$300:$AD$363,M$29),"")</f>
        <v/>
      </c>
      <c r="N116" s="75" t="str">
        <f>IFERROR(LARGE('N 45-59'!$AD$300:$AD$363,N$29),"")</f>
        <v/>
      </c>
      <c r="O116" s="75" t="str">
        <f>IFERROR(LARGE('N 45-59'!$AD$300:$AD$363,O$29),"")</f>
        <v/>
      </c>
      <c r="P116" s="75" t="str">
        <f>IFERROR(LARGE('N 45-59'!$AD$300:$AD$363,P$29),"")</f>
        <v/>
      </c>
      <c r="Q116" s="75" t="str">
        <f>IFERROR(LARGE('N 45-59'!$AD$300:$AD$363,Q$29),"")</f>
        <v/>
      </c>
      <c r="R116" s="75" t="str">
        <f>IFERROR(LARGE('N 45-59'!$AD$300:$AD$363,R$29),"")</f>
        <v/>
      </c>
      <c r="S116" s="75" t="str">
        <f>IFERROR(LARGE('N 45-59'!$AD$300:$AD$363,S$29),"")</f>
        <v/>
      </c>
      <c r="T116" s="75" t="str">
        <f>IFERROR(LARGE('N 45-59'!$AD$300:$AD$363,T$29),"")</f>
        <v/>
      </c>
      <c r="U116" s="75" t="str">
        <f>IFERROR(LARGE('N 45-59'!$AD$300:$AD$363,U$29),"")</f>
        <v/>
      </c>
      <c r="V116" s="75" t="str">
        <f>IFERROR(LARGE('N 45-59'!$AD$300:$AD$363,V$29),"")</f>
        <v/>
      </c>
      <c r="W116" s="75" t="str">
        <f>IFERROR(LARGE('N 45-59'!$AD$300:$AD$363,W$29),"")</f>
        <v/>
      </c>
      <c r="X116" s="75" t="str">
        <f>IFERROR(LARGE('N 45-59'!$AD$300:$AD$363,X$29),"")</f>
        <v/>
      </c>
      <c r="Y116" s="75" t="str">
        <f>IFERROR(LARGE('N 45-59'!$AD$300:$AD$363,Y$29),"")</f>
        <v/>
      </c>
      <c r="Z116" s="75" t="str">
        <f>IFERROR(LARGE('N 45-59'!$AD$300:$AD$363,Z$29),"")</f>
        <v/>
      </c>
      <c r="AA116" s="75" t="str">
        <f>IFERROR(LARGE('N 45-59'!$AD$300:$AD$363,AA$29),"")</f>
        <v/>
      </c>
      <c r="AB116" s="75" t="str">
        <f>IFERROR(LARGE('N 45-59'!$AD$300:$AD$363,AB$29),"")</f>
        <v/>
      </c>
      <c r="AC116" s="75" t="str">
        <f>IFERROR(LARGE('N 45-59'!$AD$300:$AD$363,AC$29),"")</f>
        <v/>
      </c>
      <c r="AD116" s="75" t="str">
        <f>IFERROR(LARGE('N 45-59'!$AD$300:$AD$363,AD$29),"")</f>
        <v/>
      </c>
      <c r="AE116" s="75" t="str">
        <f>IFERROR(LARGE('N 45-59'!$AD$300:$AD$363,AE$29),"")</f>
        <v/>
      </c>
      <c r="AF116" s="75" t="str">
        <f>IFERROR(LARGE('N 45-59'!$AD$300:$AD$363,AF$29),"")</f>
        <v/>
      </c>
      <c r="AG116" s="75" t="str">
        <f>IFERROR(LARGE('N 45-59'!$AD$300:$AD$363,AG$29),"")</f>
        <v/>
      </c>
      <c r="AH116" s="75" t="str">
        <f>IFERROR(LARGE('N 45-59'!$AD$300:$AD$363,AH$29),"")</f>
        <v/>
      </c>
      <c r="AI116" s="75" t="str">
        <f>IFERROR(LARGE('N 45-59'!$AD$300:$AD$363,AI$29),"")</f>
        <v/>
      </c>
      <c r="AJ116" s="75" t="str">
        <f>IFERROR(LARGE('N 45-59'!$AD$300:$AD$363,AJ$29),"")</f>
        <v/>
      </c>
      <c r="AK116" s="75" t="str">
        <f>IFERROR(LARGE('N 45-59'!$AD$300:$AD$363,AK$29),"")</f>
        <v/>
      </c>
      <c r="AL116" s="75" t="str">
        <f>IFERROR(LARGE('N 45-59'!$AD$300:$AD$363,AL$29),"")</f>
        <v/>
      </c>
      <c r="AM116" s="75" t="str">
        <f>IFERROR(LARGE('N 45-59'!$AD$300:$AD$363,AM$29),"")</f>
        <v/>
      </c>
      <c r="AN116" s="75" t="str">
        <f>IFERROR(LARGE('N 45-59'!$AD$300:$AD$363,AN$29),"")</f>
        <v/>
      </c>
      <c r="AO116" s="75" t="str">
        <f>IFERROR(LARGE('N 45-59'!$AD$300:$AD$363,AO$29),"")</f>
        <v/>
      </c>
      <c r="AP116" s="75" t="str">
        <f>IFERROR(LARGE('N 45-59'!$AD$300:$AD$363,AP$29),"")</f>
        <v/>
      </c>
      <c r="AQ116" s="76" t="str">
        <f>IFERROR(LARGE('N 45-59'!$AD$300:$AD$363,AQ$29),"")</f>
        <v/>
      </c>
    </row>
    <row r="117" spans="1:43" hidden="1" x14ac:dyDescent="0.2">
      <c r="B117" s="70" t="s">
        <v>93</v>
      </c>
      <c r="D117" s="74" t="str">
        <f>IFERROR(LARGE('N 60-69'!$AD$300:$AD$366,D$29),"")</f>
        <v/>
      </c>
      <c r="E117" s="75" t="str">
        <f>IFERROR(LARGE('N 60-69'!$AD$300:$AD$366,E$29),"")</f>
        <v/>
      </c>
      <c r="F117" s="75" t="str">
        <f>IFERROR(LARGE('N 60-69'!$AD$300:$AD$366,F$29),"")</f>
        <v/>
      </c>
      <c r="G117" s="75" t="str">
        <f>IFERROR(LARGE('N 60-69'!$AD$300:$AD$366,G$29),"")</f>
        <v/>
      </c>
      <c r="H117" s="75" t="str">
        <f>IFERROR(LARGE('N 60-69'!$AD$300:$AD$366,H$29),"")</f>
        <v/>
      </c>
      <c r="I117" s="75" t="str">
        <f>IFERROR(LARGE('N 60-69'!$AD$300:$AD$366,I$29),"")</f>
        <v/>
      </c>
      <c r="J117" s="75" t="str">
        <f>IFERROR(LARGE('N 60-69'!$AD$300:$AD$366,J$29),"")</f>
        <v/>
      </c>
      <c r="K117" s="75" t="str">
        <f>IFERROR(LARGE('N 60-69'!$AD$300:$AD$366,K$29),"")</f>
        <v/>
      </c>
      <c r="L117" s="75" t="str">
        <f>IFERROR(LARGE('N 60-69'!$AD$300:$AD$366,L$29),"")</f>
        <v/>
      </c>
      <c r="M117" s="75" t="str">
        <f>IFERROR(LARGE('N 60-69'!$AD$300:$AD$366,M$29),"")</f>
        <v/>
      </c>
      <c r="N117" s="75" t="str">
        <f>IFERROR(LARGE('N 60-69'!$AD$300:$AD$366,N$29),"")</f>
        <v/>
      </c>
      <c r="O117" s="75" t="str">
        <f>IFERROR(LARGE('N 60-69'!$AD$300:$AD$366,O$29),"")</f>
        <v/>
      </c>
      <c r="P117" s="75" t="str">
        <f>IFERROR(LARGE('N 60-69'!$AD$300:$AD$366,P$29),"")</f>
        <v/>
      </c>
      <c r="Q117" s="75" t="str">
        <f>IFERROR(LARGE('N 60-69'!$AD$300:$AD$366,Q$29),"")</f>
        <v/>
      </c>
      <c r="R117" s="75" t="str">
        <f>IFERROR(LARGE('N 60-69'!$AD$300:$AD$366,R$29),"")</f>
        <v/>
      </c>
      <c r="S117" s="75" t="str">
        <f>IFERROR(LARGE('N 60-69'!$AD$300:$AD$366,S$29),"")</f>
        <v/>
      </c>
      <c r="T117" s="75" t="str">
        <f>IFERROR(LARGE('N 60-69'!$AD$300:$AD$366,T$29),"")</f>
        <v/>
      </c>
      <c r="U117" s="75" t="str">
        <f>IFERROR(LARGE('N 60-69'!$AD$300:$AD$366,U$29),"")</f>
        <v/>
      </c>
      <c r="V117" s="75" t="str">
        <f>IFERROR(LARGE('N 60-69'!$AD$300:$AD$366,V$29),"")</f>
        <v/>
      </c>
      <c r="W117" s="75" t="str">
        <f>IFERROR(LARGE('N 60-69'!$AD$300:$AD$366,W$29),"")</f>
        <v/>
      </c>
      <c r="X117" s="75" t="str">
        <f>IFERROR(LARGE('N 60-69'!$AD$300:$AD$366,X$29),"")</f>
        <v/>
      </c>
      <c r="Y117" s="75" t="str">
        <f>IFERROR(LARGE('N 60-69'!$AD$300:$AD$366,Y$29),"")</f>
        <v/>
      </c>
      <c r="Z117" s="75" t="str">
        <f>IFERROR(LARGE('N 60-69'!$AD$300:$AD$366,Z$29),"")</f>
        <v/>
      </c>
      <c r="AA117" s="75" t="str">
        <f>IFERROR(LARGE('N 60-69'!$AD$300:$AD$366,AA$29),"")</f>
        <v/>
      </c>
      <c r="AB117" s="75" t="str">
        <f>IFERROR(LARGE('N 60-69'!$AD$300:$AD$366,AB$29),"")</f>
        <v/>
      </c>
      <c r="AC117" s="75" t="str">
        <f>IFERROR(LARGE('N 60-69'!$AD$300:$AD$366,AC$29),"")</f>
        <v/>
      </c>
      <c r="AD117" s="75" t="str">
        <f>IFERROR(LARGE('N 60-69'!$AD$300:$AD$366,AD$29),"")</f>
        <v/>
      </c>
      <c r="AE117" s="75" t="str">
        <f>IFERROR(LARGE('N 60-69'!$AD$300:$AD$366,AE$29),"")</f>
        <v/>
      </c>
      <c r="AF117" s="75" t="str">
        <f>IFERROR(LARGE('N 60-69'!$AD$300:$AD$366,AF$29),"")</f>
        <v/>
      </c>
      <c r="AG117" s="75" t="str">
        <f>IFERROR(LARGE('N 60-69'!$AD$300:$AD$366,AG$29),"")</f>
        <v/>
      </c>
      <c r="AH117" s="75" t="str">
        <f>IFERROR(LARGE('N 60-69'!$AD$300:$AD$366,AH$29),"")</f>
        <v/>
      </c>
      <c r="AI117" s="75" t="str">
        <f>IFERROR(LARGE('N 60-69'!$AD$300:$AD$366,AI$29),"")</f>
        <v/>
      </c>
      <c r="AJ117" s="75" t="str">
        <f>IFERROR(LARGE('N 60-69'!$AD$300:$AD$366,AJ$29),"")</f>
        <v/>
      </c>
      <c r="AK117" s="75" t="str">
        <f>IFERROR(LARGE('N 60-69'!$AD$300:$AD$366,AK$29),"")</f>
        <v/>
      </c>
      <c r="AL117" s="75" t="str">
        <f>IFERROR(LARGE('N 60-69'!$AD$300:$AD$366,AL$29),"")</f>
        <v/>
      </c>
      <c r="AM117" s="75" t="str">
        <f>IFERROR(LARGE('N 60-69'!$AD$300:$AD$366,AM$29),"")</f>
        <v/>
      </c>
      <c r="AN117" s="75" t="str">
        <f>IFERROR(LARGE('N 60-69'!$AD$300:$AD$366,AN$29),"")</f>
        <v/>
      </c>
      <c r="AO117" s="75" t="str">
        <f>IFERROR(LARGE('N 60-69'!$AD$300:$AD$366,AO$29),"")</f>
        <v/>
      </c>
      <c r="AP117" s="75" t="str">
        <f>IFERROR(LARGE('N 60-69'!$AD$300:$AD$366,AP$29),"")</f>
        <v/>
      </c>
      <c r="AQ117" s="76" t="str">
        <f>IFERROR(LARGE('N 60-69'!$AD$300:$AD$366,AQ$29),"")</f>
        <v/>
      </c>
    </row>
    <row r="118" spans="1:43" hidden="1" x14ac:dyDescent="0.2">
      <c r="B118" s="70" t="s">
        <v>115</v>
      </c>
      <c r="D118" s="74" t="str">
        <f>IFERROR(LARGE('N 70+'!$AD$300:$AD$362,D$29),"")</f>
        <v/>
      </c>
      <c r="E118" s="75" t="str">
        <f>IFERROR(LARGE('N 70+'!$AD$300:$AD$362,E$29),"")</f>
        <v/>
      </c>
      <c r="F118" s="75" t="str">
        <f>IFERROR(LARGE('N 70+'!$AD$300:$AD$362,F$29),"")</f>
        <v/>
      </c>
      <c r="G118" s="75" t="str">
        <f>IFERROR(LARGE('N 70+'!$AD$300:$AD$362,G$29),"")</f>
        <v/>
      </c>
      <c r="H118" s="75" t="str">
        <f>IFERROR(LARGE('N 70+'!$AD$300:$AD$362,H$29),"")</f>
        <v/>
      </c>
      <c r="I118" s="75" t="str">
        <f>IFERROR(LARGE('N 70+'!$AD$300:$AD$362,I$29),"")</f>
        <v/>
      </c>
      <c r="J118" s="75" t="str">
        <f>IFERROR(LARGE('N 70+'!$AD$300:$AD$362,J$29),"")</f>
        <v/>
      </c>
      <c r="K118" s="75" t="str">
        <f>IFERROR(LARGE('N 70+'!$AD$300:$AD$362,K$29),"")</f>
        <v/>
      </c>
      <c r="L118" s="75" t="str">
        <f>IFERROR(LARGE('N 70+'!$AD$300:$AD$362,L$29),"")</f>
        <v/>
      </c>
      <c r="M118" s="75" t="str">
        <f>IFERROR(LARGE('N 70+'!$AD$300:$AD$362,M$29),"")</f>
        <v/>
      </c>
      <c r="N118" s="75" t="str">
        <f>IFERROR(LARGE('N 70+'!$AD$300:$AD$362,N$29),"")</f>
        <v/>
      </c>
      <c r="O118" s="75" t="str">
        <f>IFERROR(LARGE('N 70+'!$AD$300:$AD$362,O$29),"")</f>
        <v/>
      </c>
      <c r="P118" s="75" t="str">
        <f>IFERROR(LARGE('N 70+'!$AD$300:$AD$362,P$29),"")</f>
        <v/>
      </c>
      <c r="Q118" s="75" t="str">
        <f>IFERROR(LARGE('N 70+'!$AD$300:$AD$362,Q$29),"")</f>
        <v/>
      </c>
      <c r="R118" s="75" t="str">
        <f>IFERROR(LARGE('N 70+'!$AD$300:$AD$362,R$29),"")</f>
        <v/>
      </c>
      <c r="S118" s="75" t="str">
        <f>IFERROR(LARGE('N 70+'!$AD$300:$AD$362,S$29),"")</f>
        <v/>
      </c>
      <c r="T118" s="75" t="str">
        <f>IFERROR(LARGE('N 70+'!$AD$300:$AD$362,T$29),"")</f>
        <v/>
      </c>
      <c r="U118" s="75" t="str">
        <f>IFERROR(LARGE('N 70+'!$AD$300:$AD$362,U$29),"")</f>
        <v/>
      </c>
      <c r="V118" s="75" t="str">
        <f>IFERROR(LARGE('N 70+'!$AD$300:$AD$362,V$29),"")</f>
        <v/>
      </c>
      <c r="W118" s="75" t="str">
        <f>IFERROR(LARGE('N 70+'!$AD$300:$AD$362,W$29),"")</f>
        <v/>
      </c>
      <c r="X118" s="75" t="str">
        <f>IFERROR(LARGE('N 70+'!$AD$300:$AD$362,X$29),"")</f>
        <v/>
      </c>
      <c r="Y118" s="75" t="str">
        <f>IFERROR(LARGE('N 70+'!$AD$300:$AD$362,Y$29),"")</f>
        <v/>
      </c>
      <c r="Z118" s="75" t="str">
        <f>IFERROR(LARGE('N 70+'!$AD$300:$AD$362,Z$29),"")</f>
        <v/>
      </c>
      <c r="AA118" s="75" t="str">
        <f>IFERROR(LARGE('N 70+'!$AD$300:$AD$362,AA$29),"")</f>
        <v/>
      </c>
      <c r="AB118" s="75" t="str">
        <f>IFERROR(LARGE('N 70+'!$AD$300:$AD$362,AB$29),"")</f>
        <v/>
      </c>
      <c r="AC118" s="75" t="str">
        <f>IFERROR(LARGE('N 70+'!$AD$300:$AD$362,AC$29),"")</f>
        <v/>
      </c>
      <c r="AD118" s="75" t="str">
        <f>IFERROR(LARGE('N 70+'!$AD$300:$AD$362,AD$29),"")</f>
        <v/>
      </c>
      <c r="AE118" s="75" t="str">
        <f>IFERROR(LARGE('N 70+'!$AD$300:$AD$362,AE$29),"")</f>
        <v/>
      </c>
      <c r="AF118" s="75" t="str">
        <f>IFERROR(LARGE('N 70+'!$AD$300:$AD$362,AF$29),"")</f>
        <v/>
      </c>
      <c r="AG118" s="75" t="str">
        <f>IFERROR(LARGE('N 70+'!$AD$300:$AD$362,AG$29),"")</f>
        <v/>
      </c>
      <c r="AH118" s="75" t="str">
        <f>IFERROR(LARGE('N 70+'!$AD$300:$AD$362,AH$29),"")</f>
        <v/>
      </c>
      <c r="AI118" s="75" t="str">
        <f>IFERROR(LARGE('N 70+'!$AD$300:$AD$362,AI$29),"")</f>
        <v/>
      </c>
      <c r="AJ118" s="75" t="str">
        <f>IFERROR(LARGE('N 70+'!$AD$300:$AD$362,AJ$29),"")</f>
        <v/>
      </c>
      <c r="AK118" s="75" t="str">
        <f>IFERROR(LARGE('N 70+'!$AD$300:$AD$362,AK$29),"")</f>
        <v/>
      </c>
      <c r="AL118" s="75" t="str">
        <f>IFERROR(LARGE('N 70+'!$AD$300:$AD$362,AL$29),"")</f>
        <v/>
      </c>
      <c r="AM118" s="75" t="str">
        <f>IFERROR(LARGE('N 70+'!$AD$300:$AD$362,AM$29),"")</f>
        <v/>
      </c>
      <c r="AN118" s="75" t="str">
        <f>IFERROR(LARGE('N 70+'!$AD$300:$AD$362,AN$29),"")</f>
        <v/>
      </c>
      <c r="AO118" s="75" t="str">
        <f>IFERROR(LARGE('N 70+'!$AD$300:$AD$362,AO$29),"")</f>
        <v/>
      </c>
      <c r="AP118" s="75" t="str">
        <f>IFERROR(LARGE('N 70+'!$AD$300:$AD$362,AP$29),"")</f>
        <v/>
      </c>
      <c r="AQ118" s="76" t="str">
        <f>IFERROR(LARGE('N 70+'!$AD$300:$AD$362,AQ$29),"")</f>
        <v/>
      </c>
    </row>
    <row r="119" spans="1:43" hidden="1" x14ac:dyDescent="0.2">
      <c r="A119" s="63" t="s">
        <v>75</v>
      </c>
      <c r="B119" s="69" t="s">
        <v>90</v>
      </c>
      <c r="D119" s="71" t="str">
        <f>IFERROR(LARGE('M 35-49'!$AE$300:$AE$350,D$29),"")</f>
        <v/>
      </c>
      <c r="E119" s="72" t="str">
        <f>IFERROR(LARGE('M 35-49'!$AE$300:$AE$350,E$29),"")</f>
        <v/>
      </c>
      <c r="F119" s="72" t="str">
        <f>IFERROR(LARGE('M 35-49'!$AE$300:$AE$350,F$29),"")</f>
        <v/>
      </c>
      <c r="G119" s="72" t="str">
        <f>IFERROR(LARGE('M 35-49'!$AE$300:$AE$350,G$29),"")</f>
        <v/>
      </c>
      <c r="H119" s="72" t="str">
        <f>IFERROR(LARGE('M 35-49'!$AE$300:$AE$350,H$29),"")</f>
        <v/>
      </c>
      <c r="I119" s="72" t="str">
        <f>IFERROR(LARGE('M 35-49'!$AE$300:$AE$350,I$29),"")</f>
        <v/>
      </c>
      <c r="J119" s="72" t="str">
        <f>IFERROR(LARGE('M 35-49'!$AE$300:$AE$350,J$29),"")</f>
        <v/>
      </c>
      <c r="K119" s="72" t="str">
        <f>IFERROR(LARGE('M 35-49'!$AE$300:$AE$350,K$29),"")</f>
        <v/>
      </c>
      <c r="L119" s="72" t="str">
        <f>IFERROR(LARGE('M 35-49'!$AE$300:$AE$350,L$29),"")</f>
        <v/>
      </c>
      <c r="M119" s="72" t="str">
        <f>IFERROR(LARGE('M 35-49'!$AE$300:$AE$350,M$29),"")</f>
        <v/>
      </c>
      <c r="N119" s="72" t="str">
        <f>IFERROR(LARGE('M 35-49'!$AE$300:$AE$350,N$29),"")</f>
        <v/>
      </c>
      <c r="O119" s="72" t="str">
        <f>IFERROR(LARGE('M 35-49'!$AE$300:$AE$350,O$29),"")</f>
        <v/>
      </c>
      <c r="P119" s="72" t="str">
        <f>IFERROR(LARGE('M 35-49'!$AE$300:$AE$350,P$29),"")</f>
        <v/>
      </c>
      <c r="Q119" s="72" t="str">
        <f>IFERROR(LARGE('M 35-49'!$AE$300:$AE$350,Q$29),"")</f>
        <v/>
      </c>
      <c r="R119" s="72" t="str">
        <f>IFERROR(LARGE('M 35-49'!$AE$300:$AE$350,R$29),"")</f>
        <v/>
      </c>
      <c r="S119" s="72" t="str">
        <f>IFERROR(LARGE('M 35-49'!$AE$300:$AE$350,S$29),"")</f>
        <v/>
      </c>
      <c r="T119" s="72" t="str">
        <f>IFERROR(LARGE('M 35-49'!$AE$300:$AE$350,T$29),"")</f>
        <v/>
      </c>
      <c r="U119" s="72" t="str">
        <f>IFERROR(LARGE('M 35-49'!$AE$300:$AE$350,U$29),"")</f>
        <v/>
      </c>
      <c r="V119" s="72" t="str">
        <f>IFERROR(LARGE('M 35-49'!$AE$300:$AE$350,V$29),"")</f>
        <v/>
      </c>
      <c r="W119" s="72" t="str">
        <f>IFERROR(LARGE('M 35-49'!$AE$300:$AE$350,W$29),"")</f>
        <v/>
      </c>
      <c r="X119" s="72" t="str">
        <f>IFERROR(LARGE('M 35-49'!$AE$300:$AE$350,X$29),"")</f>
        <v/>
      </c>
      <c r="Y119" s="72" t="str">
        <f>IFERROR(LARGE('M 35-49'!$AE$300:$AE$350,Y$29),"")</f>
        <v/>
      </c>
      <c r="Z119" s="72" t="str">
        <f>IFERROR(LARGE('M 35-49'!$AE$300:$AE$350,Z$29),"")</f>
        <v/>
      </c>
      <c r="AA119" s="72" t="str">
        <f>IFERROR(LARGE('M 35-49'!$AE$300:$AE$350,AA$29),"")</f>
        <v/>
      </c>
      <c r="AB119" s="72" t="str">
        <f>IFERROR(LARGE('M 35-49'!$AE$300:$AE$350,AB$29),"")</f>
        <v/>
      </c>
      <c r="AC119" s="72" t="str">
        <f>IFERROR(LARGE('M 35-49'!$AE$300:$AE$350,AC$29),"")</f>
        <v/>
      </c>
      <c r="AD119" s="72" t="str">
        <f>IFERROR(LARGE('M 35-49'!$AE$300:$AE$350,AD$29),"")</f>
        <v/>
      </c>
      <c r="AE119" s="72" t="str">
        <f>IFERROR(LARGE('M 35-49'!$AE$300:$AE$350,AE$29),"")</f>
        <v/>
      </c>
      <c r="AF119" s="72" t="str">
        <f>IFERROR(LARGE('M 35-49'!$AE$300:$AE$350,AF$29),"")</f>
        <v/>
      </c>
      <c r="AG119" s="72" t="str">
        <f>IFERROR(LARGE('M 35-49'!$AE$300:$AE$350,AG$29),"")</f>
        <v/>
      </c>
      <c r="AH119" s="72" t="str">
        <f>IFERROR(LARGE('M 35-49'!$AE$300:$AE$350,AH$29),"")</f>
        <v/>
      </c>
      <c r="AI119" s="72" t="str">
        <f>IFERROR(LARGE('M 35-49'!$AE$300:$AE$350,AI$29),"")</f>
        <v/>
      </c>
      <c r="AJ119" s="72" t="str">
        <f>IFERROR(LARGE('M 35-49'!$AE$300:$AE$350,AJ$29),"")</f>
        <v/>
      </c>
      <c r="AK119" s="72" t="str">
        <f>IFERROR(LARGE('M 35-49'!$AE$300:$AE$350,AK$29),"")</f>
        <v/>
      </c>
      <c r="AL119" s="72" t="str">
        <f>IFERROR(LARGE('M 35-49'!$AE$300:$AE$350,AL$29),"")</f>
        <v/>
      </c>
      <c r="AM119" s="72" t="str">
        <f>IFERROR(LARGE('M 35-49'!$AE$300:$AE$350,AM$29),"")</f>
        <v/>
      </c>
      <c r="AN119" s="72" t="str">
        <f>IFERROR(LARGE('M 35-49'!$AE$300:$AE$350,AN$29),"")</f>
        <v/>
      </c>
      <c r="AO119" s="72" t="str">
        <f>IFERROR(LARGE('M 35-49'!$AE$300:$AE$350,AO$29),"")</f>
        <v/>
      </c>
      <c r="AP119" s="72" t="str">
        <f>IFERROR(LARGE('M 35-49'!$AE$300:$AE$350,AP$29),"")</f>
        <v/>
      </c>
      <c r="AQ119" s="73" t="str">
        <f>IFERROR(LARGE('M 35-49'!$AE$300:$AE$350,AQ$29),"")</f>
        <v/>
      </c>
    </row>
    <row r="120" spans="1:43" hidden="1" x14ac:dyDescent="0.2">
      <c r="B120" s="69" t="s">
        <v>91</v>
      </c>
      <c r="D120" s="74" t="str">
        <f>IFERROR(LARGE('M 50-59'!$AE$300:$AE$364,D$29),"")</f>
        <v/>
      </c>
      <c r="E120" s="75" t="str">
        <f>IFERROR(LARGE('M 50-59'!$AE$300:$AE$364,E$29),"")</f>
        <v/>
      </c>
      <c r="F120" s="75" t="str">
        <f>IFERROR(LARGE('M 50-59'!$AE$300:$AE$364,F$29),"")</f>
        <v/>
      </c>
      <c r="G120" s="75" t="str">
        <f>IFERROR(LARGE('M 50-59'!$AE$300:$AE$364,G$29),"")</f>
        <v/>
      </c>
      <c r="H120" s="75" t="str">
        <f>IFERROR(LARGE('M 50-59'!$AE$300:$AE$364,H$29),"")</f>
        <v/>
      </c>
      <c r="I120" s="75" t="str">
        <f>IFERROR(LARGE('M 50-59'!$AE$300:$AE$364,I$29),"")</f>
        <v/>
      </c>
      <c r="J120" s="75" t="str">
        <f>IFERROR(LARGE('M 50-59'!$AE$300:$AE$364,J$29),"")</f>
        <v/>
      </c>
      <c r="K120" s="75" t="str">
        <f>IFERROR(LARGE('M 50-59'!$AE$300:$AE$364,K$29),"")</f>
        <v/>
      </c>
      <c r="L120" s="75" t="str">
        <f>IFERROR(LARGE('M 50-59'!$AE$300:$AE$364,L$29),"")</f>
        <v/>
      </c>
      <c r="M120" s="75" t="str">
        <f>IFERROR(LARGE('M 50-59'!$AE$300:$AE$364,M$29),"")</f>
        <v/>
      </c>
      <c r="N120" s="75" t="str">
        <f>IFERROR(LARGE('M 50-59'!$AE$300:$AE$364,N$29),"")</f>
        <v/>
      </c>
      <c r="O120" s="75" t="str">
        <f>IFERROR(LARGE('M 50-59'!$AE$300:$AE$364,O$29),"")</f>
        <v/>
      </c>
      <c r="P120" s="75" t="str">
        <f>IFERROR(LARGE('M 50-59'!$AE$300:$AE$364,P$29),"")</f>
        <v/>
      </c>
      <c r="Q120" s="75" t="str">
        <f>IFERROR(LARGE('M 50-59'!$AE$300:$AE$364,Q$29),"")</f>
        <v/>
      </c>
      <c r="R120" s="75" t="str">
        <f>IFERROR(LARGE('M 50-59'!$AE$300:$AE$364,R$29),"")</f>
        <v/>
      </c>
      <c r="S120" s="75" t="str">
        <f>IFERROR(LARGE('M 50-59'!$AE$300:$AE$364,S$29),"")</f>
        <v/>
      </c>
      <c r="T120" s="75" t="str">
        <f>IFERROR(LARGE('M 50-59'!$AE$300:$AE$364,T$29),"")</f>
        <v/>
      </c>
      <c r="U120" s="75" t="str">
        <f>IFERROR(LARGE('M 50-59'!$AE$300:$AE$364,U$29),"")</f>
        <v/>
      </c>
      <c r="V120" s="75" t="str">
        <f>IFERROR(LARGE('M 50-59'!$AE$300:$AE$364,V$29),"")</f>
        <v/>
      </c>
      <c r="W120" s="75" t="str">
        <f>IFERROR(LARGE('M 50-59'!$AE$300:$AE$364,W$29),"")</f>
        <v/>
      </c>
      <c r="X120" s="75" t="str">
        <f>IFERROR(LARGE('M 50-59'!$AE$300:$AE$364,X$29),"")</f>
        <v/>
      </c>
      <c r="Y120" s="75" t="str">
        <f>IFERROR(LARGE('M 50-59'!$AE$300:$AE$364,Y$29),"")</f>
        <v/>
      </c>
      <c r="Z120" s="75" t="str">
        <f>IFERROR(LARGE('M 50-59'!$AE$300:$AE$364,Z$29),"")</f>
        <v/>
      </c>
      <c r="AA120" s="75" t="str">
        <f>IFERROR(LARGE('M 50-59'!$AE$300:$AE$364,AA$29),"")</f>
        <v/>
      </c>
      <c r="AB120" s="75" t="str">
        <f>IFERROR(LARGE('M 50-59'!$AE$300:$AE$364,AB$29),"")</f>
        <v/>
      </c>
      <c r="AC120" s="75" t="str">
        <f>IFERROR(LARGE('M 50-59'!$AE$300:$AE$364,AC$29),"")</f>
        <v/>
      </c>
      <c r="AD120" s="75" t="str">
        <f>IFERROR(LARGE('M 50-59'!$AE$300:$AE$364,AD$29),"")</f>
        <v/>
      </c>
      <c r="AE120" s="75" t="str">
        <f>IFERROR(LARGE('M 50-59'!$AE$300:$AE$364,AE$29),"")</f>
        <v/>
      </c>
      <c r="AF120" s="75" t="str">
        <f>IFERROR(LARGE('M 50-59'!$AE$300:$AE$364,AF$29),"")</f>
        <v/>
      </c>
      <c r="AG120" s="75" t="str">
        <f>IFERROR(LARGE('M 50-59'!$AE$300:$AE$364,AG$29),"")</f>
        <v/>
      </c>
      <c r="AH120" s="75" t="str">
        <f>IFERROR(LARGE('M 50-59'!$AE$300:$AE$364,AH$29),"")</f>
        <v/>
      </c>
      <c r="AI120" s="75" t="str">
        <f>IFERROR(LARGE('M 50-59'!$AE$300:$AE$364,AI$29),"")</f>
        <v/>
      </c>
      <c r="AJ120" s="75" t="str">
        <f>IFERROR(LARGE('M 50-59'!$AE$300:$AE$364,AJ$29),"")</f>
        <v/>
      </c>
      <c r="AK120" s="75" t="str">
        <f>IFERROR(LARGE('M 50-59'!$AE$300:$AE$364,AK$29),"")</f>
        <v/>
      </c>
      <c r="AL120" s="75" t="str">
        <f>IFERROR(LARGE('M 50-59'!$AE$300:$AE$364,AL$29),"")</f>
        <v/>
      </c>
      <c r="AM120" s="75" t="str">
        <f>IFERROR(LARGE('M 50-59'!$AE$300:$AE$364,AM$29),"")</f>
        <v/>
      </c>
      <c r="AN120" s="75" t="str">
        <f>IFERROR(LARGE('M 50-59'!$AE$300:$AE$364,AN$29),"")</f>
        <v/>
      </c>
      <c r="AO120" s="75" t="str">
        <f>IFERROR(LARGE('M 50-59'!$AE$300:$AE$364,AO$29),"")</f>
        <v/>
      </c>
      <c r="AP120" s="75" t="str">
        <f>IFERROR(LARGE('M 50-59'!$AE$300:$AE$364,AP$29),"")</f>
        <v/>
      </c>
      <c r="AQ120" s="76" t="str">
        <f>IFERROR(LARGE('M 50-59'!$AE$300:$AE$364,AQ$29),"")</f>
        <v/>
      </c>
    </row>
    <row r="121" spans="1:43" hidden="1" x14ac:dyDescent="0.2">
      <c r="B121" s="69" t="s">
        <v>92</v>
      </c>
      <c r="D121" s="74">
        <f>IFERROR(LARGE('M 60-69'!$AE$300:$AE$366,D$29),"")</f>
        <v>9.0030000000000001</v>
      </c>
      <c r="E121" s="75">
        <f>IFERROR(LARGE('M 60-69'!$AE$300:$AE$366,E$29),"")</f>
        <v>8.0030000000000001</v>
      </c>
      <c r="F121" s="75">
        <f>IFERROR(LARGE('M 60-69'!$AE$300:$AE$366,F$29),"")</f>
        <v>7.0030000000000001</v>
      </c>
      <c r="G121" s="75" t="str">
        <f>IFERROR(LARGE('M 60-69'!$AE$300:$AE$366,G$29),"")</f>
        <v/>
      </c>
      <c r="H121" s="75" t="str">
        <f>IFERROR(LARGE('M 60-69'!$AE$300:$AE$366,H$29),"")</f>
        <v/>
      </c>
      <c r="I121" s="75" t="str">
        <f>IFERROR(LARGE('M 60-69'!$AE$300:$AE$366,I$29),"")</f>
        <v/>
      </c>
      <c r="J121" s="75" t="str">
        <f>IFERROR(LARGE('M 60-69'!$AE$300:$AE$366,J$29),"")</f>
        <v/>
      </c>
      <c r="K121" s="75" t="str">
        <f>IFERROR(LARGE('M 60-69'!$AE$300:$AE$366,K$29),"")</f>
        <v/>
      </c>
      <c r="L121" s="75" t="str">
        <f>IFERROR(LARGE('M 60-69'!$AE$300:$AE$366,L$29),"")</f>
        <v/>
      </c>
      <c r="M121" s="75" t="str">
        <f>IFERROR(LARGE('M 60-69'!$AE$300:$AE$366,M$29),"")</f>
        <v/>
      </c>
      <c r="N121" s="75" t="str">
        <f>IFERROR(LARGE('M 60-69'!$AE$300:$AE$366,N$29),"")</f>
        <v/>
      </c>
      <c r="O121" s="75" t="str">
        <f>IFERROR(LARGE('M 60-69'!$AE$300:$AE$366,O$29),"")</f>
        <v/>
      </c>
      <c r="P121" s="75" t="str">
        <f>IFERROR(LARGE('M 60-69'!$AE$300:$AE$366,P$29),"")</f>
        <v/>
      </c>
      <c r="Q121" s="75" t="str">
        <f>IFERROR(LARGE('M 60-69'!$AE$300:$AE$366,Q$29),"")</f>
        <v/>
      </c>
      <c r="R121" s="75" t="str">
        <f>IFERROR(LARGE('M 60-69'!$AE$300:$AE$366,R$29),"")</f>
        <v/>
      </c>
      <c r="S121" s="75" t="str">
        <f>IFERROR(LARGE('M 60-69'!$AE$300:$AE$366,S$29),"")</f>
        <v/>
      </c>
      <c r="T121" s="75" t="str">
        <f>IFERROR(LARGE('M 60-69'!$AE$300:$AE$366,T$29),"")</f>
        <v/>
      </c>
      <c r="U121" s="75" t="str">
        <f>IFERROR(LARGE('M 60-69'!$AE$300:$AE$366,U$29),"")</f>
        <v/>
      </c>
      <c r="V121" s="75" t="str">
        <f>IFERROR(LARGE('M 60-69'!$AE$300:$AE$366,V$29),"")</f>
        <v/>
      </c>
      <c r="W121" s="75" t="str">
        <f>IFERROR(LARGE('M 60-69'!$AE$300:$AE$366,W$29),"")</f>
        <v/>
      </c>
      <c r="X121" s="75" t="str">
        <f>IFERROR(LARGE('M 60-69'!$AE$300:$AE$366,X$29),"")</f>
        <v/>
      </c>
      <c r="Y121" s="75" t="str">
        <f>IFERROR(LARGE('M 60-69'!$AE$300:$AE$366,Y$29),"")</f>
        <v/>
      </c>
      <c r="Z121" s="75" t="str">
        <f>IFERROR(LARGE('M 60-69'!$AE$300:$AE$366,Z$29),"")</f>
        <v/>
      </c>
      <c r="AA121" s="75" t="str">
        <f>IFERROR(LARGE('M 60-69'!$AE$300:$AE$366,AA$29),"")</f>
        <v/>
      </c>
      <c r="AB121" s="75" t="str">
        <f>IFERROR(LARGE('M 60-69'!$AE$300:$AE$366,AB$29),"")</f>
        <v/>
      </c>
      <c r="AC121" s="75" t="str">
        <f>IFERROR(LARGE('M 60-69'!$AE$300:$AE$366,AC$29),"")</f>
        <v/>
      </c>
      <c r="AD121" s="75" t="str">
        <f>IFERROR(LARGE('M 60-69'!$AE$300:$AE$366,AD$29),"")</f>
        <v/>
      </c>
      <c r="AE121" s="75" t="str">
        <f>IFERROR(LARGE('M 60-69'!$AE$300:$AE$366,AE$29),"")</f>
        <v/>
      </c>
      <c r="AF121" s="75" t="str">
        <f>IFERROR(LARGE('M 60-69'!$AE$300:$AE$366,AF$29),"")</f>
        <v/>
      </c>
      <c r="AG121" s="75" t="str">
        <f>IFERROR(LARGE('M 60-69'!$AE$300:$AE$366,AG$29),"")</f>
        <v/>
      </c>
      <c r="AH121" s="75" t="str">
        <f>IFERROR(LARGE('M 60-69'!$AE$300:$AE$366,AH$29),"")</f>
        <v/>
      </c>
      <c r="AI121" s="75" t="str">
        <f>IFERROR(LARGE('M 60-69'!$AE$300:$AE$366,AI$29),"")</f>
        <v/>
      </c>
      <c r="AJ121" s="75" t="str">
        <f>IFERROR(LARGE('M 60-69'!$AE$300:$AE$366,AJ$29),"")</f>
        <v/>
      </c>
      <c r="AK121" s="75" t="str">
        <f>IFERROR(LARGE('M 60-69'!$AE$300:$AE$366,AK$29),"")</f>
        <v/>
      </c>
      <c r="AL121" s="75" t="str">
        <f>IFERROR(LARGE('M 60-69'!$AE$300:$AE$366,AL$29),"")</f>
        <v/>
      </c>
      <c r="AM121" s="75" t="str">
        <f>IFERROR(LARGE('M 60-69'!$AE$300:$AE$366,AM$29),"")</f>
        <v/>
      </c>
      <c r="AN121" s="75" t="str">
        <f>IFERROR(LARGE('M 60-69'!$AE$300:$AE$366,AN$29),"")</f>
        <v/>
      </c>
      <c r="AO121" s="75" t="str">
        <f>IFERROR(LARGE('M 60-69'!$AE$300:$AE$366,AO$29),"")</f>
        <v/>
      </c>
      <c r="AP121" s="75" t="str">
        <f>IFERROR(LARGE('M 60-69'!$AE$300:$AE$366,AP$29),"")</f>
        <v/>
      </c>
      <c r="AQ121" s="76" t="str">
        <f>IFERROR(LARGE('M 60-69'!$AE$300:$AE$366,AQ$29),"")</f>
        <v/>
      </c>
    </row>
    <row r="122" spans="1:43" hidden="1" x14ac:dyDescent="0.2">
      <c r="B122" s="69" t="s">
        <v>114</v>
      </c>
      <c r="D122" s="74">
        <f>IFERROR(LARGE('M 70+'!$AE$300:$AE$353,D$29),"")</f>
        <v>10.002000000000001</v>
      </c>
      <c r="E122" s="75">
        <f>IFERROR(LARGE('M 70+'!$AE$300:$AE$353,E$29),"")</f>
        <v>9.0020000000000007</v>
      </c>
      <c r="F122" s="75" t="str">
        <f>IFERROR(LARGE('M 70+'!$AE$300:$AE$353,F$29),"")</f>
        <v/>
      </c>
      <c r="G122" s="75" t="str">
        <f>IFERROR(LARGE('M 70+'!$AE$300:$AE$353,G$29),"")</f>
        <v/>
      </c>
      <c r="H122" s="75" t="str">
        <f>IFERROR(LARGE('M 70+'!$AE$300:$AE$353,H$29),"")</f>
        <v/>
      </c>
      <c r="I122" s="75" t="str">
        <f>IFERROR(LARGE('M 70+'!$AE$300:$AE$353,I$29),"")</f>
        <v/>
      </c>
      <c r="J122" s="75" t="str">
        <f>IFERROR(LARGE('M 70+'!$AE$300:$AE$353,J$29),"")</f>
        <v/>
      </c>
      <c r="K122" s="75" t="str">
        <f>IFERROR(LARGE('M 70+'!$AE$300:$AE$353,K$29),"")</f>
        <v/>
      </c>
      <c r="L122" s="75" t="str">
        <f>IFERROR(LARGE('M 70+'!$AE$300:$AE$353,L$29),"")</f>
        <v/>
      </c>
      <c r="M122" s="75" t="str">
        <f>IFERROR(LARGE('M 70+'!$AE$300:$AE$353,M$29),"")</f>
        <v/>
      </c>
      <c r="N122" s="75" t="str">
        <f>IFERROR(LARGE('M 70+'!$AE$300:$AE$353,N$29),"")</f>
        <v/>
      </c>
      <c r="O122" s="75" t="str">
        <f>IFERROR(LARGE('M 70+'!$AE$300:$AE$353,O$29),"")</f>
        <v/>
      </c>
      <c r="P122" s="75" t="str">
        <f>IFERROR(LARGE('M 70+'!$AE$300:$AE$353,P$29),"")</f>
        <v/>
      </c>
      <c r="Q122" s="75" t="str">
        <f>IFERROR(LARGE('M 70+'!$AE$300:$AE$353,Q$29),"")</f>
        <v/>
      </c>
      <c r="R122" s="75" t="str">
        <f>IFERROR(LARGE('M 70+'!$AE$300:$AE$353,R$29),"")</f>
        <v/>
      </c>
      <c r="S122" s="75" t="str">
        <f>IFERROR(LARGE('M 70+'!$AE$300:$AE$353,S$29),"")</f>
        <v/>
      </c>
      <c r="T122" s="75" t="str">
        <f>IFERROR(LARGE('M 70+'!$AE$300:$AE$353,T$29),"")</f>
        <v/>
      </c>
      <c r="U122" s="75" t="str">
        <f>IFERROR(LARGE('M 70+'!$AE$300:$AE$353,U$29),"")</f>
        <v/>
      </c>
      <c r="V122" s="75" t="str">
        <f>IFERROR(LARGE('M 70+'!$AE$300:$AE$353,V$29),"")</f>
        <v/>
      </c>
      <c r="W122" s="75" t="str">
        <f>IFERROR(LARGE('M 70+'!$AE$300:$AE$353,W$29),"")</f>
        <v/>
      </c>
      <c r="X122" s="75" t="str">
        <f>IFERROR(LARGE('M 70+'!$AE$300:$AE$353,X$29),"")</f>
        <v/>
      </c>
      <c r="Y122" s="75" t="str">
        <f>IFERROR(LARGE('M 70+'!$AE$300:$AE$353,Y$29),"")</f>
        <v/>
      </c>
      <c r="Z122" s="75" t="str">
        <f>IFERROR(LARGE('M 70+'!$AE$300:$AE$353,Z$29),"")</f>
        <v/>
      </c>
      <c r="AA122" s="75" t="str">
        <f>IFERROR(LARGE('M 70+'!$AE$300:$AE$353,AA$29),"")</f>
        <v/>
      </c>
      <c r="AB122" s="75" t="str">
        <f>IFERROR(LARGE('M 70+'!$AE$300:$AE$353,AB$29),"")</f>
        <v/>
      </c>
      <c r="AC122" s="75" t="str">
        <f>IFERROR(LARGE('M 70+'!$AE$300:$AE$353,AC$29),"")</f>
        <v/>
      </c>
      <c r="AD122" s="75" t="str">
        <f>IFERROR(LARGE('M 70+'!$AE$300:$AE$353,AD$29),"")</f>
        <v/>
      </c>
      <c r="AE122" s="75" t="str">
        <f>IFERROR(LARGE('M 70+'!$AE$300:$AE$353,AE$29),"")</f>
        <v/>
      </c>
      <c r="AF122" s="75" t="str">
        <f>IFERROR(LARGE('M 70+'!$AE$300:$AE$353,AF$29),"")</f>
        <v/>
      </c>
      <c r="AG122" s="75" t="str">
        <f>IFERROR(LARGE('M 70+'!$AE$300:$AE$353,AG$29),"")</f>
        <v/>
      </c>
      <c r="AH122" s="75" t="str">
        <f>IFERROR(LARGE('M 70+'!$AE$300:$AE$353,AH$29),"")</f>
        <v/>
      </c>
      <c r="AI122" s="75" t="str">
        <f>IFERROR(LARGE('M 70+'!$AE$300:$AE$353,AI$29),"")</f>
        <v/>
      </c>
      <c r="AJ122" s="75" t="str">
        <f>IFERROR(LARGE('M 70+'!$AE$300:$AE$353,AJ$29),"")</f>
        <v/>
      </c>
      <c r="AK122" s="75" t="str">
        <f>IFERROR(LARGE('M 70+'!$AE$300:$AE$353,AK$29),"")</f>
        <v/>
      </c>
      <c r="AL122" s="75" t="str">
        <f>IFERROR(LARGE('M 70+'!$AE$300:$AE$353,AL$29),"")</f>
        <v/>
      </c>
      <c r="AM122" s="75" t="str">
        <f>IFERROR(LARGE('M 70+'!$AE$300:$AE$353,AM$29),"")</f>
        <v/>
      </c>
      <c r="AN122" s="75" t="str">
        <f>IFERROR(LARGE('M 70+'!$AE$300:$AE$353,AN$29),"")</f>
        <v/>
      </c>
      <c r="AO122" s="75" t="str">
        <f>IFERROR(LARGE('M 70+'!$AE$300:$AE$353,AO$29),"")</f>
        <v/>
      </c>
      <c r="AP122" s="75" t="str">
        <f>IFERROR(LARGE('M 70+'!$AE$300:$AE$353,AP$29),"")</f>
        <v/>
      </c>
      <c r="AQ122" s="76" t="str">
        <f>IFERROR(LARGE('M 70+'!$AE$300:$AE$353,AQ$29),"")</f>
        <v/>
      </c>
    </row>
    <row r="123" spans="1:43" hidden="1" x14ac:dyDescent="0.2">
      <c r="B123" s="70" t="s">
        <v>116</v>
      </c>
      <c r="D123" s="74" t="str">
        <f>IFERROR(LARGE('N 35-44'!$AE$300:$AE$362,D$29),"")</f>
        <v/>
      </c>
      <c r="E123" s="75" t="str">
        <f>IFERROR(LARGE('N 35-44'!$AE$300:$AE$362,E$29),"")</f>
        <v/>
      </c>
      <c r="F123" s="75" t="str">
        <f>IFERROR(LARGE('N 35-44'!$AE$300:$AE$362,F$29),"")</f>
        <v/>
      </c>
      <c r="G123" s="75" t="str">
        <f>IFERROR(LARGE('N 35-44'!$AE$300:$AE$362,G$29),"")</f>
        <v/>
      </c>
      <c r="H123" s="75" t="str">
        <f>IFERROR(LARGE('N 35-44'!$AE$300:$AE$362,H$29),"")</f>
        <v/>
      </c>
      <c r="I123" s="75" t="str">
        <f>IFERROR(LARGE('N 35-44'!$AE$300:$AE$362,I$29),"")</f>
        <v/>
      </c>
      <c r="J123" s="75" t="str">
        <f>IFERROR(LARGE('N 35-44'!$AE$300:$AE$362,J$29),"")</f>
        <v/>
      </c>
      <c r="K123" s="75" t="str">
        <f>IFERROR(LARGE('N 35-44'!$AE$300:$AE$362,K$29),"")</f>
        <v/>
      </c>
      <c r="L123" s="75" t="str">
        <f>IFERROR(LARGE('N 35-44'!$AE$300:$AE$362,L$29),"")</f>
        <v/>
      </c>
      <c r="M123" s="75" t="str">
        <f>IFERROR(LARGE('N 35-44'!$AE$300:$AE$362,M$29),"")</f>
        <v/>
      </c>
      <c r="N123" s="75" t="str">
        <f>IFERROR(LARGE('N 35-44'!$AE$300:$AE$362,N$29),"")</f>
        <v/>
      </c>
      <c r="O123" s="75" t="str">
        <f>IFERROR(LARGE('N 35-44'!$AE$300:$AE$362,O$29),"")</f>
        <v/>
      </c>
      <c r="P123" s="75" t="str">
        <f>IFERROR(LARGE('N 35-44'!$AE$300:$AE$362,P$29),"")</f>
        <v/>
      </c>
      <c r="Q123" s="75" t="str">
        <f>IFERROR(LARGE('N 35-44'!$AE$300:$AE$362,Q$29),"")</f>
        <v/>
      </c>
      <c r="R123" s="75" t="str">
        <f>IFERROR(LARGE('N 35-44'!$AE$300:$AE$362,R$29),"")</f>
        <v/>
      </c>
      <c r="S123" s="75" t="str">
        <f>IFERROR(LARGE('N 35-44'!$AE$300:$AE$362,S$29),"")</f>
        <v/>
      </c>
      <c r="T123" s="75" t="str">
        <f>IFERROR(LARGE('N 35-44'!$AE$300:$AE$362,T$29),"")</f>
        <v/>
      </c>
      <c r="U123" s="75" t="str">
        <f>IFERROR(LARGE('N 35-44'!$AE$300:$AE$362,U$29),"")</f>
        <v/>
      </c>
      <c r="V123" s="75" t="str">
        <f>IFERROR(LARGE('N 35-44'!$AE$300:$AE$362,V$29),"")</f>
        <v/>
      </c>
      <c r="W123" s="75" t="str">
        <f>IFERROR(LARGE('N 35-44'!$AE$300:$AE$362,W$29),"")</f>
        <v/>
      </c>
      <c r="X123" s="75" t="str">
        <f>IFERROR(LARGE('N 35-44'!$AE$300:$AE$362,X$29),"")</f>
        <v/>
      </c>
      <c r="Y123" s="75" t="str">
        <f>IFERROR(LARGE('N 35-44'!$AE$300:$AE$362,Y$29),"")</f>
        <v/>
      </c>
      <c r="Z123" s="75" t="str">
        <f>IFERROR(LARGE('N 35-44'!$AE$300:$AE$362,Z$29),"")</f>
        <v/>
      </c>
      <c r="AA123" s="75" t="str">
        <f>IFERROR(LARGE('N 35-44'!$AE$300:$AE$362,AA$29),"")</f>
        <v/>
      </c>
      <c r="AB123" s="75" t="str">
        <f>IFERROR(LARGE('N 35-44'!$AE$300:$AE$362,AB$29),"")</f>
        <v/>
      </c>
      <c r="AC123" s="75" t="str">
        <f>IFERROR(LARGE('N 35-44'!$AE$300:$AE$362,AC$29),"")</f>
        <v/>
      </c>
      <c r="AD123" s="75" t="str">
        <f>IFERROR(LARGE('N 35-44'!$AE$300:$AE$362,AD$29),"")</f>
        <v/>
      </c>
      <c r="AE123" s="75" t="str">
        <f>IFERROR(LARGE('N 35-44'!$AE$300:$AE$362,AE$29),"")</f>
        <v/>
      </c>
      <c r="AF123" s="75" t="str">
        <f>IFERROR(LARGE('N 35-44'!$AE$300:$AE$362,AF$29),"")</f>
        <v/>
      </c>
      <c r="AG123" s="75" t="str">
        <f>IFERROR(LARGE('N 35-44'!$AE$300:$AE$362,AG$29),"")</f>
        <v/>
      </c>
      <c r="AH123" s="75" t="str">
        <f>IFERROR(LARGE('N 35-44'!$AE$300:$AE$362,AH$29),"")</f>
        <v/>
      </c>
      <c r="AI123" s="75" t="str">
        <f>IFERROR(LARGE('N 35-44'!$AE$300:$AE$362,AI$29),"")</f>
        <v/>
      </c>
      <c r="AJ123" s="75" t="str">
        <f>IFERROR(LARGE('N 35-44'!$AE$300:$AE$362,AJ$29),"")</f>
        <v/>
      </c>
      <c r="AK123" s="75" t="str">
        <f>IFERROR(LARGE('N 35-44'!$AE$300:$AE$362,AK$29),"")</f>
        <v/>
      </c>
      <c r="AL123" s="75" t="str">
        <f>IFERROR(LARGE('N 35-44'!$AE$300:$AE$362,AL$29),"")</f>
        <v/>
      </c>
      <c r="AM123" s="75" t="str">
        <f>IFERROR(LARGE('N 35-44'!$AE$300:$AE$362,AM$29),"")</f>
        <v/>
      </c>
      <c r="AN123" s="75" t="str">
        <f>IFERROR(LARGE('N 35-44'!$AE$300:$AE$362,AN$29),"")</f>
        <v/>
      </c>
      <c r="AO123" s="75" t="str">
        <f>IFERROR(LARGE('N 35-44'!$AE$300:$AE$362,AO$29),"")</f>
        <v/>
      </c>
      <c r="AP123" s="75" t="str">
        <f>IFERROR(LARGE('N 35-44'!$AE$300:$AE$362,AP$29),"")</f>
        <v/>
      </c>
      <c r="AQ123" s="76" t="str">
        <f>IFERROR(LARGE('N 35-44'!$AE$300:$AE$362,AQ$29),"")</f>
        <v/>
      </c>
    </row>
    <row r="124" spans="1:43" hidden="1" x14ac:dyDescent="0.2">
      <c r="B124" s="70" t="s">
        <v>117</v>
      </c>
      <c r="D124" s="74" t="str">
        <f>IFERROR(LARGE('N 45-59'!$AE$300:$AE$363,D$29),"")</f>
        <v/>
      </c>
      <c r="E124" s="75" t="str">
        <f>IFERROR(LARGE('N 45-59'!$AE$300:$AE$363,E$29),"")</f>
        <v/>
      </c>
      <c r="F124" s="75" t="str">
        <f>IFERROR(LARGE('N 45-59'!$AE$300:$AE$363,F$29),"")</f>
        <v/>
      </c>
      <c r="G124" s="75" t="str">
        <f>IFERROR(LARGE('N 45-59'!$AE$300:$AE$363,G$29),"")</f>
        <v/>
      </c>
      <c r="H124" s="75" t="str">
        <f>IFERROR(LARGE('N 45-59'!$AE$300:$AE$363,H$29),"")</f>
        <v/>
      </c>
      <c r="I124" s="75" t="str">
        <f>IFERROR(LARGE('N 45-59'!$AE$300:$AE$363,I$29),"")</f>
        <v/>
      </c>
      <c r="J124" s="75" t="str">
        <f>IFERROR(LARGE('N 45-59'!$AE$300:$AE$363,J$29),"")</f>
        <v/>
      </c>
      <c r="K124" s="75" t="str">
        <f>IFERROR(LARGE('N 45-59'!$AE$300:$AE$363,K$29),"")</f>
        <v/>
      </c>
      <c r="L124" s="75" t="str">
        <f>IFERROR(LARGE('N 45-59'!$AE$300:$AE$363,L$29),"")</f>
        <v/>
      </c>
      <c r="M124" s="75" t="str">
        <f>IFERROR(LARGE('N 45-59'!$AE$300:$AE$363,M$29),"")</f>
        <v/>
      </c>
      <c r="N124" s="75" t="str">
        <f>IFERROR(LARGE('N 45-59'!$AE$300:$AE$363,N$29),"")</f>
        <v/>
      </c>
      <c r="O124" s="75" t="str">
        <f>IFERROR(LARGE('N 45-59'!$AE$300:$AE$363,O$29),"")</f>
        <v/>
      </c>
      <c r="P124" s="75" t="str">
        <f>IFERROR(LARGE('N 45-59'!$AE$300:$AE$363,P$29),"")</f>
        <v/>
      </c>
      <c r="Q124" s="75" t="str">
        <f>IFERROR(LARGE('N 45-59'!$AE$300:$AE$363,Q$29),"")</f>
        <v/>
      </c>
      <c r="R124" s="75" t="str">
        <f>IFERROR(LARGE('N 45-59'!$AE$300:$AE$363,R$29),"")</f>
        <v/>
      </c>
      <c r="S124" s="75" t="str">
        <f>IFERROR(LARGE('N 45-59'!$AE$300:$AE$363,S$29),"")</f>
        <v/>
      </c>
      <c r="T124" s="75" t="str">
        <f>IFERROR(LARGE('N 45-59'!$AE$300:$AE$363,T$29),"")</f>
        <v/>
      </c>
      <c r="U124" s="75" t="str">
        <f>IFERROR(LARGE('N 45-59'!$AE$300:$AE$363,U$29),"")</f>
        <v/>
      </c>
      <c r="V124" s="75" t="str">
        <f>IFERROR(LARGE('N 45-59'!$AE$300:$AE$363,V$29),"")</f>
        <v/>
      </c>
      <c r="W124" s="75" t="str">
        <f>IFERROR(LARGE('N 45-59'!$AE$300:$AE$363,W$29),"")</f>
        <v/>
      </c>
      <c r="X124" s="75" t="str">
        <f>IFERROR(LARGE('N 45-59'!$AE$300:$AE$363,X$29),"")</f>
        <v/>
      </c>
      <c r="Y124" s="75" t="str">
        <f>IFERROR(LARGE('N 45-59'!$AE$300:$AE$363,Y$29),"")</f>
        <v/>
      </c>
      <c r="Z124" s="75" t="str">
        <f>IFERROR(LARGE('N 45-59'!$AE$300:$AE$363,Z$29),"")</f>
        <v/>
      </c>
      <c r="AA124" s="75" t="str">
        <f>IFERROR(LARGE('N 45-59'!$AE$300:$AE$363,AA$29),"")</f>
        <v/>
      </c>
      <c r="AB124" s="75" t="str">
        <f>IFERROR(LARGE('N 45-59'!$AE$300:$AE$363,AB$29),"")</f>
        <v/>
      </c>
      <c r="AC124" s="75" t="str">
        <f>IFERROR(LARGE('N 45-59'!$AE$300:$AE$363,AC$29),"")</f>
        <v/>
      </c>
      <c r="AD124" s="75" t="str">
        <f>IFERROR(LARGE('N 45-59'!$AE$300:$AE$363,AD$29),"")</f>
        <v/>
      </c>
      <c r="AE124" s="75" t="str">
        <f>IFERROR(LARGE('N 45-59'!$AE$300:$AE$363,AE$29),"")</f>
        <v/>
      </c>
      <c r="AF124" s="75" t="str">
        <f>IFERROR(LARGE('N 45-59'!$AE$300:$AE$363,AF$29),"")</f>
        <v/>
      </c>
      <c r="AG124" s="75" t="str">
        <f>IFERROR(LARGE('N 45-59'!$AE$300:$AE$363,AG$29),"")</f>
        <v/>
      </c>
      <c r="AH124" s="75" t="str">
        <f>IFERROR(LARGE('N 45-59'!$AE$300:$AE$363,AH$29),"")</f>
        <v/>
      </c>
      <c r="AI124" s="75" t="str">
        <f>IFERROR(LARGE('N 45-59'!$AE$300:$AE$363,AI$29),"")</f>
        <v/>
      </c>
      <c r="AJ124" s="75" t="str">
        <f>IFERROR(LARGE('N 45-59'!$AE$300:$AE$363,AJ$29),"")</f>
        <v/>
      </c>
      <c r="AK124" s="75" t="str">
        <f>IFERROR(LARGE('N 45-59'!$AE$300:$AE$363,AK$29),"")</f>
        <v/>
      </c>
      <c r="AL124" s="75" t="str">
        <f>IFERROR(LARGE('N 45-59'!$AE$300:$AE$363,AL$29),"")</f>
        <v/>
      </c>
      <c r="AM124" s="75" t="str">
        <f>IFERROR(LARGE('N 45-59'!$AE$300:$AE$363,AM$29),"")</f>
        <v/>
      </c>
      <c r="AN124" s="75" t="str">
        <f>IFERROR(LARGE('N 45-59'!$AE$300:$AE$363,AN$29),"")</f>
        <v/>
      </c>
      <c r="AO124" s="75" t="str">
        <f>IFERROR(LARGE('N 45-59'!$AE$300:$AE$363,AO$29),"")</f>
        <v/>
      </c>
      <c r="AP124" s="75" t="str">
        <f>IFERROR(LARGE('N 45-59'!$AE$300:$AE$363,AP$29),"")</f>
        <v/>
      </c>
      <c r="AQ124" s="76" t="str">
        <f>IFERROR(LARGE('N 45-59'!$AE$300:$AE$363,AQ$29),"")</f>
        <v/>
      </c>
    </row>
    <row r="125" spans="1:43" hidden="1" x14ac:dyDescent="0.2">
      <c r="B125" s="70" t="s">
        <v>93</v>
      </c>
      <c r="D125" s="74">
        <f>IFERROR(LARGE('N 60-69'!$AE$300:$AE$366,D$29),"")</f>
        <v>7.0000299999999998</v>
      </c>
      <c r="E125" s="75" t="str">
        <f>IFERROR(LARGE('N 60-69'!$AE$300:$AE$366,E$29),"")</f>
        <v/>
      </c>
      <c r="F125" s="75" t="str">
        <f>IFERROR(LARGE('N 60-69'!$AE$300:$AE$366,F$29),"")</f>
        <v/>
      </c>
      <c r="G125" s="75" t="str">
        <f>IFERROR(LARGE('N 60-69'!$AE$300:$AE$366,G$29),"")</f>
        <v/>
      </c>
      <c r="H125" s="75" t="str">
        <f>IFERROR(LARGE('N 60-69'!$AE$300:$AE$366,H$29),"")</f>
        <v/>
      </c>
      <c r="I125" s="75" t="str">
        <f>IFERROR(LARGE('N 60-69'!$AE$300:$AE$366,I$29),"")</f>
        <v/>
      </c>
      <c r="J125" s="75" t="str">
        <f>IFERROR(LARGE('N 60-69'!$AE$300:$AE$366,J$29),"")</f>
        <v/>
      </c>
      <c r="K125" s="75" t="str">
        <f>IFERROR(LARGE('N 60-69'!$AE$300:$AE$366,K$29),"")</f>
        <v/>
      </c>
      <c r="L125" s="75" t="str">
        <f>IFERROR(LARGE('N 60-69'!$AE$300:$AE$366,L$29),"")</f>
        <v/>
      </c>
      <c r="M125" s="75" t="str">
        <f>IFERROR(LARGE('N 60-69'!$AE$300:$AE$366,M$29),"")</f>
        <v/>
      </c>
      <c r="N125" s="75" t="str">
        <f>IFERROR(LARGE('N 60-69'!$AE$300:$AE$366,N$29),"")</f>
        <v/>
      </c>
      <c r="O125" s="75" t="str">
        <f>IFERROR(LARGE('N 60-69'!$AE$300:$AE$366,O$29),"")</f>
        <v/>
      </c>
      <c r="P125" s="75" t="str">
        <f>IFERROR(LARGE('N 60-69'!$AE$300:$AE$366,P$29),"")</f>
        <v/>
      </c>
      <c r="Q125" s="75" t="str">
        <f>IFERROR(LARGE('N 60-69'!$AE$300:$AE$366,Q$29),"")</f>
        <v/>
      </c>
      <c r="R125" s="75" t="str">
        <f>IFERROR(LARGE('N 60-69'!$AE$300:$AE$366,R$29),"")</f>
        <v/>
      </c>
      <c r="S125" s="75" t="str">
        <f>IFERROR(LARGE('N 60-69'!$AE$300:$AE$366,S$29),"")</f>
        <v/>
      </c>
      <c r="T125" s="75" t="str">
        <f>IFERROR(LARGE('N 60-69'!$AE$300:$AE$366,T$29),"")</f>
        <v/>
      </c>
      <c r="U125" s="75" t="str">
        <f>IFERROR(LARGE('N 60-69'!$AE$300:$AE$366,U$29),"")</f>
        <v/>
      </c>
      <c r="V125" s="75" t="str">
        <f>IFERROR(LARGE('N 60-69'!$AE$300:$AE$366,V$29),"")</f>
        <v/>
      </c>
      <c r="W125" s="75" t="str">
        <f>IFERROR(LARGE('N 60-69'!$AE$300:$AE$366,W$29),"")</f>
        <v/>
      </c>
      <c r="X125" s="75" t="str">
        <f>IFERROR(LARGE('N 60-69'!$AE$300:$AE$366,X$29),"")</f>
        <v/>
      </c>
      <c r="Y125" s="75" t="str">
        <f>IFERROR(LARGE('N 60-69'!$AE$300:$AE$366,Y$29),"")</f>
        <v/>
      </c>
      <c r="Z125" s="75" t="str">
        <f>IFERROR(LARGE('N 60-69'!$AE$300:$AE$366,Z$29),"")</f>
        <v/>
      </c>
      <c r="AA125" s="75" t="str">
        <f>IFERROR(LARGE('N 60-69'!$AE$300:$AE$366,AA$29),"")</f>
        <v/>
      </c>
      <c r="AB125" s="75" t="str">
        <f>IFERROR(LARGE('N 60-69'!$AE$300:$AE$366,AB$29),"")</f>
        <v/>
      </c>
      <c r="AC125" s="75" t="str">
        <f>IFERROR(LARGE('N 60-69'!$AE$300:$AE$366,AC$29),"")</f>
        <v/>
      </c>
      <c r="AD125" s="75" t="str">
        <f>IFERROR(LARGE('N 60-69'!$AE$300:$AE$366,AD$29),"")</f>
        <v/>
      </c>
      <c r="AE125" s="75" t="str">
        <f>IFERROR(LARGE('N 60-69'!$AE$300:$AE$366,AE$29),"")</f>
        <v/>
      </c>
      <c r="AF125" s="75" t="str">
        <f>IFERROR(LARGE('N 60-69'!$AE$300:$AE$366,AF$29),"")</f>
        <v/>
      </c>
      <c r="AG125" s="75" t="str">
        <f>IFERROR(LARGE('N 60-69'!$AE$300:$AE$366,AG$29),"")</f>
        <v/>
      </c>
      <c r="AH125" s="75" t="str">
        <f>IFERROR(LARGE('N 60-69'!$AE$300:$AE$366,AH$29),"")</f>
        <v/>
      </c>
      <c r="AI125" s="75" t="str">
        <f>IFERROR(LARGE('N 60-69'!$AE$300:$AE$366,AI$29),"")</f>
        <v/>
      </c>
      <c r="AJ125" s="75" t="str">
        <f>IFERROR(LARGE('N 60-69'!$AE$300:$AE$366,AJ$29),"")</f>
        <v/>
      </c>
      <c r="AK125" s="75" t="str">
        <f>IFERROR(LARGE('N 60-69'!$AE$300:$AE$366,AK$29),"")</f>
        <v/>
      </c>
      <c r="AL125" s="75" t="str">
        <f>IFERROR(LARGE('N 60-69'!$AE$300:$AE$366,AL$29),"")</f>
        <v/>
      </c>
      <c r="AM125" s="75" t="str">
        <f>IFERROR(LARGE('N 60-69'!$AE$300:$AE$366,AM$29),"")</f>
        <v/>
      </c>
      <c r="AN125" s="75" t="str">
        <f>IFERROR(LARGE('N 60-69'!$AE$300:$AE$366,AN$29),"")</f>
        <v/>
      </c>
      <c r="AO125" s="75" t="str">
        <f>IFERROR(LARGE('N 60-69'!$AE$300:$AE$366,AO$29),"")</f>
        <v/>
      </c>
      <c r="AP125" s="75" t="str">
        <f>IFERROR(LARGE('N 60-69'!$AE$300:$AE$366,AP$29),"")</f>
        <v/>
      </c>
      <c r="AQ125" s="76" t="str">
        <f>IFERROR(LARGE('N 60-69'!$AE$300:$AE$366,AQ$29),"")</f>
        <v/>
      </c>
    </row>
    <row r="126" spans="1:43" hidden="1" x14ac:dyDescent="0.2">
      <c r="B126" s="70" t="s">
        <v>115</v>
      </c>
      <c r="D126" s="74">
        <f>IFERROR(LARGE('N 70+'!$AE$300:$AE$362,D$29),"")</f>
        <v>10.000019999999999</v>
      </c>
      <c r="E126" s="75" t="str">
        <f>IFERROR(LARGE('N 70+'!$AE$300:$AE$362,E$29),"")</f>
        <v/>
      </c>
      <c r="F126" s="75" t="str">
        <f>IFERROR(LARGE('N 70+'!$AE$300:$AE$362,F$29),"")</f>
        <v/>
      </c>
      <c r="G126" s="75" t="str">
        <f>IFERROR(LARGE('N 70+'!$AE$300:$AE$362,G$29),"")</f>
        <v/>
      </c>
      <c r="H126" s="75" t="str">
        <f>IFERROR(LARGE('N 70+'!$AE$300:$AE$362,H$29),"")</f>
        <v/>
      </c>
      <c r="I126" s="75" t="str">
        <f>IFERROR(LARGE('N 70+'!$AE$300:$AE$362,I$29),"")</f>
        <v/>
      </c>
      <c r="J126" s="75" t="str">
        <f>IFERROR(LARGE('N 70+'!$AE$300:$AE$362,J$29),"")</f>
        <v/>
      </c>
      <c r="K126" s="75" t="str">
        <f>IFERROR(LARGE('N 70+'!$AE$300:$AE$362,K$29),"")</f>
        <v/>
      </c>
      <c r="L126" s="75" t="str">
        <f>IFERROR(LARGE('N 70+'!$AE$300:$AE$362,L$29),"")</f>
        <v/>
      </c>
      <c r="M126" s="75" t="str">
        <f>IFERROR(LARGE('N 70+'!$AE$300:$AE$362,M$29),"")</f>
        <v/>
      </c>
      <c r="N126" s="75" t="str">
        <f>IFERROR(LARGE('N 70+'!$AE$300:$AE$362,N$29),"")</f>
        <v/>
      </c>
      <c r="O126" s="75" t="str">
        <f>IFERROR(LARGE('N 70+'!$AE$300:$AE$362,O$29),"")</f>
        <v/>
      </c>
      <c r="P126" s="75" t="str">
        <f>IFERROR(LARGE('N 70+'!$AE$300:$AE$362,P$29),"")</f>
        <v/>
      </c>
      <c r="Q126" s="75" t="str">
        <f>IFERROR(LARGE('N 70+'!$AE$300:$AE$362,Q$29),"")</f>
        <v/>
      </c>
      <c r="R126" s="75" t="str">
        <f>IFERROR(LARGE('N 70+'!$AE$300:$AE$362,R$29),"")</f>
        <v/>
      </c>
      <c r="S126" s="75" t="str">
        <f>IFERROR(LARGE('N 70+'!$AE$300:$AE$362,S$29),"")</f>
        <v/>
      </c>
      <c r="T126" s="75" t="str">
        <f>IFERROR(LARGE('N 70+'!$AE$300:$AE$362,T$29),"")</f>
        <v/>
      </c>
      <c r="U126" s="75" t="str">
        <f>IFERROR(LARGE('N 70+'!$AE$300:$AE$362,U$29),"")</f>
        <v/>
      </c>
      <c r="V126" s="75" t="str">
        <f>IFERROR(LARGE('N 70+'!$AE$300:$AE$362,V$29),"")</f>
        <v/>
      </c>
      <c r="W126" s="75" t="str">
        <f>IFERROR(LARGE('N 70+'!$AE$300:$AE$362,W$29),"")</f>
        <v/>
      </c>
      <c r="X126" s="75" t="str">
        <f>IFERROR(LARGE('N 70+'!$AE$300:$AE$362,X$29),"")</f>
        <v/>
      </c>
      <c r="Y126" s="75" t="str">
        <f>IFERROR(LARGE('N 70+'!$AE$300:$AE$362,Y$29),"")</f>
        <v/>
      </c>
      <c r="Z126" s="75" t="str">
        <f>IFERROR(LARGE('N 70+'!$AE$300:$AE$362,Z$29),"")</f>
        <v/>
      </c>
      <c r="AA126" s="75" t="str">
        <f>IFERROR(LARGE('N 70+'!$AE$300:$AE$362,AA$29),"")</f>
        <v/>
      </c>
      <c r="AB126" s="75" t="str">
        <f>IFERROR(LARGE('N 70+'!$AE$300:$AE$362,AB$29),"")</f>
        <v/>
      </c>
      <c r="AC126" s="75" t="str">
        <f>IFERROR(LARGE('N 70+'!$AE$300:$AE$362,AC$29),"")</f>
        <v/>
      </c>
      <c r="AD126" s="75" t="str">
        <f>IFERROR(LARGE('N 70+'!$AE$300:$AE$362,AD$29),"")</f>
        <v/>
      </c>
      <c r="AE126" s="75" t="str">
        <f>IFERROR(LARGE('N 70+'!$AE$300:$AE$362,AE$29),"")</f>
        <v/>
      </c>
      <c r="AF126" s="75" t="str">
        <f>IFERROR(LARGE('N 70+'!$AE$300:$AE$362,AF$29),"")</f>
        <v/>
      </c>
      <c r="AG126" s="75" t="str">
        <f>IFERROR(LARGE('N 70+'!$AE$300:$AE$362,AG$29),"")</f>
        <v/>
      </c>
      <c r="AH126" s="75" t="str">
        <f>IFERROR(LARGE('N 70+'!$AE$300:$AE$362,AH$29),"")</f>
        <v/>
      </c>
      <c r="AI126" s="75" t="str">
        <f>IFERROR(LARGE('N 70+'!$AE$300:$AE$362,AI$29),"")</f>
        <v/>
      </c>
      <c r="AJ126" s="75" t="str">
        <f>IFERROR(LARGE('N 70+'!$AE$300:$AE$362,AJ$29),"")</f>
        <v/>
      </c>
      <c r="AK126" s="75" t="str">
        <f>IFERROR(LARGE('N 70+'!$AE$300:$AE$362,AK$29),"")</f>
        <v/>
      </c>
      <c r="AL126" s="75" t="str">
        <f>IFERROR(LARGE('N 70+'!$AE$300:$AE$362,AL$29),"")</f>
        <v/>
      </c>
      <c r="AM126" s="75" t="str">
        <f>IFERROR(LARGE('N 70+'!$AE$300:$AE$362,AM$29),"")</f>
        <v/>
      </c>
      <c r="AN126" s="75" t="str">
        <f>IFERROR(LARGE('N 70+'!$AE$300:$AE$362,AN$29),"")</f>
        <v/>
      </c>
      <c r="AO126" s="75" t="str">
        <f>IFERROR(LARGE('N 70+'!$AE$300:$AE$362,AO$29),"")</f>
        <v/>
      </c>
      <c r="AP126" s="75" t="str">
        <f>IFERROR(LARGE('N 70+'!$AE$300:$AE$362,AP$29),"")</f>
        <v/>
      </c>
      <c r="AQ126" s="76" t="str">
        <f>IFERROR(LARGE('N 70+'!$AE$300:$AE$362,AQ$29),"")</f>
        <v/>
      </c>
    </row>
    <row r="127" spans="1:43" hidden="1" x14ac:dyDescent="0.2">
      <c r="A127" s="63" t="s">
        <v>74</v>
      </c>
      <c r="B127" s="69" t="s">
        <v>90</v>
      </c>
      <c r="D127" s="71">
        <f>IFERROR(LARGE('M 35-49'!$AF$300:$AF$350,D$29),"")</f>
        <v>2.0049999999999999</v>
      </c>
      <c r="E127" s="72">
        <f>IFERROR(LARGE('M 35-49'!$AF$300:$AF$350,E$29),"")</f>
        <v>5.0000000000000001E-3</v>
      </c>
      <c r="F127" s="72" t="str">
        <f>IFERROR(LARGE('M 35-49'!$AF$300:$AF$350,F$29),"")</f>
        <v/>
      </c>
      <c r="G127" s="72" t="str">
        <f>IFERROR(LARGE('M 35-49'!$AF$300:$AF$350,G$29),"")</f>
        <v/>
      </c>
      <c r="H127" s="72" t="str">
        <f>IFERROR(LARGE('M 35-49'!$AF$300:$AF$350,H$29),"")</f>
        <v/>
      </c>
      <c r="I127" s="72" t="str">
        <f>IFERROR(LARGE('M 35-49'!$AF$300:$AF$350,I$29),"")</f>
        <v/>
      </c>
      <c r="J127" s="72" t="str">
        <f>IFERROR(LARGE('M 35-49'!$AF$300:$AF$350,J$29),"")</f>
        <v/>
      </c>
      <c r="K127" s="72" t="str">
        <f>IFERROR(LARGE('M 35-49'!$AF$300:$AF$350,K$29),"")</f>
        <v/>
      </c>
      <c r="L127" s="72" t="str">
        <f>IFERROR(LARGE('M 35-49'!$AF$300:$AF$350,L$29),"")</f>
        <v/>
      </c>
      <c r="M127" s="72" t="str">
        <f>IFERROR(LARGE('M 35-49'!$AF$300:$AF$350,M$29),"")</f>
        <v/>
      </c>
      <c r="N127" s="72" t="str">
        <f>IFERROR(LARGE('M 35-49'!$AF$300:$AF$350,N$29),"")</f>
        <v/>
      </c>
      <c r="O127" s="72" t="str">
        <f>IFERROR(LARGE('M 35-49'!$AF$300:$AF$350,O$29),"")</f>
        <v/>
      </c>
      <c r="P127" s="72" t="str">
        <f>IFERROR(LARGE('M 35-49'!$AF$300:$AF$350,P$29),"")</f>
        <v/>
      </c>
      <c r="Q127" s="72" t="str">
        <f>IFERROR(LARGE('M 35-49'!$AF$300:$AF$350,Q$29),"")</f>
        <v/>
      </c>
      <c r="R127" s="72" t="str">
        <f>IFERROR(LARGE('M 35-49'!$AF$300:$AF$350,R$29),"")</f>
        <v/>
      </c>
      <c r="S127" s="72" t="str">
        <f>IFERROR(LARGE('M 35-49'!$AF$300:$AF$350,S$29),"")</f>
        <v/>
      </c>
      <c r="T127" s="72" t="str">
        <f>IFERROR(LARGE('M 35-49'!$AF$300:$AF$350,T$29),"")</f>
        <v/>
      </c>
      <c r="U127" s="72" t="str">
        <f>IFERROR(LARGE('M 35-49'!$AF$300:$AF$350,U$29),"")</f>
        <v/>
      </c>
      <c r="V127" s="72" t="str">
        <f>IFERROR(LARGE('M 35-49'!$AF$300:$AF$350,V$29),"")</f>
        <v/>
      </c>
      <c r="W127" s="72" t="str">
        <f>IFERROR(LARGE('M 35-49'!$AF$300:$AF$350,W$29),"")</f>
        <v/>
      </c>
      <c r="X127" s="72" t="str">
        <f>IFERROR(LARGE('M 35-49'!$AF$300:$AF$350,X$29),"")</f>
        <v/>
      </c>
      <c r="Y127" s="72" t="str">
        <f>IFERROR(LARGE('M 35-49'!$AF$300:$AF$350,Y$29),"")</f>
        <v/>
      </c>
      <c r="Z127" s="72" t="str">
        <f>IFERROR(LARGE('M 35-49'!$AF$300:$AF$350,Z$29),"")</f>
        <v/>
      </c>
      <c r="AA127" s="72" t="str">
        <f>IFERROR(LARGE('M 35-49'!$AF$300:$AF$350,AA$29),"")</f>
        <v/>
      </c>
      <c r="AB127" s="72" t="str">
        <f>IFERROR(LARGE('M 35-49'!$AF$300:$AF$350,AB$29),"")</f>
        <v/>
      </c>
      <c r="AC127" s="72" t="str">
        <f>IFERROR(LARGE('M 35-49'!$AF$300:$AF$350,AC$29),"")</f>
        <v/>
      </c>
      <c r="AD127" s="72" t="str">
        <f>IFERROR(LARGE('M 35-49'!$AF$300:$AF$350,AD$29),"")</f>
        <v/>
      </c>
      <c r="AE127" s="72" t="str">
        <f>IFERROR(LARGE('M 35-49'!$AF$300:$AF$350,AE$29),"")</f>
        <v/>
      </c>
      <c r="AF127" s="72" t="str">
        <f>IFERROR(LARGE('M 35-49'!$AF$300:$AF$350,AF$29),"")</f>
        <v/>
      </c>
      <c r="AG127" s="72" t="str">
        <f>IFERROR(LARGE('M 35-49'!$AF$300:$AF$350,AG$29),"")</f>
        <v/>
      </c>
      <c r="AH127" s="72" t="str">
        <f>IFERROR(LARGE('M 35-49'!$AF$300:$AF$350,AH$29),"")</f>
        <v/>
      </c>
      <c r="AI127" s="72" t="str">
        <f>IFERROR(LARGE('M 35-49'!$AF$300:$AF$350,AI$29),"")</f>
        <v/>
      </c>
      <c r="AJ127" s="72" t="str">
        <f>IFERROR(LARGE('M 35-49'!$AF$300:$AF$350,AJ$29),"")</f>
        <v/>
      </c>
      <c r="AK127" s="72" t="str">
        <f>IFERROR(LARGE('M 35-49'!$AF$300:$AF$350,AK$29),"")</f>
        <v/>
      </c>
      <c r="AL127" s="72" t="str">
        <f>IFERROR(LARGE('M 35-49'!$AF$300:$AF$350,AL$29),"")</f>
        <v/>
      </c>
      <c r="AM127" s="72" t="str">
        <f>IFERROR(LARGE('M 35-49'!$AF$300:$AF$350,AM$29),"")</f>
        <v/>
      </c>
      <c r="AN127" s="72" t="str">
        <f>IFERROR(LARGE('M 35-49'!$AF$300:$AF$350,AN$29),"")</f>
        <v/>
      </c>
      <c r="AO127" s="72" t="str">
        <f>IFERROR(LARGE('M 35-49'!$AF$300:$AF$350,AO$29),"")</f>
        <v/>
      </c>
      <c r="AP127" s="72" t="str">
        <f>IFERROR(LARGE('M 35-49'!$AF$300:$AF$350,AP$29),"")</f>
        <v/>
      </c>
      <c r="AQ127" s="73" t="str">
        <f>IFERROR(LARGE('M 35-49'!$AF$300:$AF$350,AQ$29),"")</f>
        <v/>
      </c>
    </row>
    <row r="128" spans="1:43" hidden="1" x14ac:dyDescent="0.2">
      <c r="B128" s="69" t="s">
        <v>91</v>
      </c>
      <c r="D128" s="74" t="str">
        <f>IFERROR(LARGE('M 50-59'!$AF$300:$AF$364,D$29),"")</f>
        <v/>
      </c>
      <c r="E128" s="75" t="str">
        <f>IFERROR(LARGE('M 50-59'!$AF$300:$AF$364,E$29),"")</f>
        <v/>
      </c>
      <c r="F128" s="75" t="str">
        <f>IFERROR(LARGE('M 50-59'!$AF$300:$AF$364,F$29),"")</f>
        <v/>
      </c>
      <c r="G128" s="75" t="str">
        <f>IFERROR(LARGE('M 50-59'!$AF$300:$AF$364,G$29),"")</f>
        <v/>
      </c>
      <c r="H128" s="75" t="str">
        <f>IFERROR(LARGE('M 50-59'!$AF$300:$AF$364,H$29),"")</f>
        <v/>
      </c>
      <c r="I128" s="75" t="str">
        <f>IFERROR(LARGE('M 50-59'!$AF$300:$AF$364,I$29),"")</f>
        <v/>
      </c>
      <c r="J128" s="75" t="str">
        <f>IFERROR(LARGE('M 50-59'!$AF$300:$AF$364,J$29),"")</f>
        <v/>
      </c>
      <c r="K128" s="75" t="str">
        <f>IFERROR(LARGE('M 50-59'!$AF$300:$AF$364,K$29),"")</f>
        <v/>
      </c>
      <c r="L128" s="75" t="str">
        <f>IFERROR(LARGE('M 50-59'!$AF$300:$AF$364,L$29),"")</f>
        <v/>
      </c>
      <c r="M128" s="75" t="str">
        <f>IFERROR(LARGE('M 50-59'!$AF$300:$AF$364,M$29),"")</f>
        <v/>
      </c>
      <c r="N128" s="75" t="str">
        <f>IFERROR(LARGE('M 50-59'!$AF$300:$AF$364,N$29),"")</f>
        <v/>
      </c>
      <c r="O128" s="75" t="str">
        <f>IFERROR(LARGE('M 50-59'!$AF$300:$AF$364,O$29),"")</f>
        <v/>
      </c>
      <c r="P128" s="75" t="str">
        <f>IFERROR(LARGE('M 50-59'!$AF$300:$AF$364,P$29),"")</f>
        <v/>
      </c>
      <c r="Q128" s="75" t="str">
        <f>IFERROR(LARGE('M 50-59'!$AF$300:$AF$364,Q$29),"")</f>
        <v/>
      </c>
      <c r="R128" s="75" t="str">
        <f>IFERROR(LARGE('M 50-59'!$AF$300:$AF$364,R$29),"")</f>
        <v/>
      </c>
      <c r="S128" s="75" t="str">
        <f>IFERROR(LARGE('M 50-59'!$AF$300:$AF$364,S$29),"")</f>
        <v/>
      </c>
      <c r="T128" s="75" t="str">
        <f>IFERROR(LARGE('M 50-59'!$AF$300:$AF$364,T$29),"")</f>
        <v/>
      </c>
      <c r="U128" s="75" t="str">
        <f>IFERROR(LARGE('M 50-59'!$AF$300:$AF$364,U$29),"")</f>
        <v/>
      </c>
      <c r="V128" s="75" t="str">
        <f>IFERROR(LARGE('M 50-59'!$AF$300:$AF$364,V$29),"")</f>
        <v/>
      </c>
      <c r="W128" s="75" t="str">
        <f>IFERROR(LARGE('M 50-59'!$AF$300:$AF$364,W$29),"")</f>
        <v/>
      </c>
      <c r="X128" s="75" t="str">
        <f>IFERROR(LARGE('M 50-59'!$AF$300:$AF$364,X$29),"")</f>
        <v/>
      </c>
      <c r="Y128" s="75" t="str">
        <f>IFERROR(LARGE('M 50-59'!$AF$300:$AF$364,Y$29),"")</f>
        <v/>
      </c>
      <c r="Z128" s="75" t="str">
        <f>IFERROR(LARGE('M 50-59'!$AF$300:$AF$364,Z$29),"")</f>
        <v/>
      </c>
      <c r="AA128" s="75" t="str">
        <f>IFERROR(LARGE('M 50-59'!$AF$300:$AF$364,AA$29),"")</f>
        <v/>
      </c>
      <c r="AB128" s="75" t="str">
        <f>IFERROR(LARGE('M 50-59'!$AF$300:$AF$364,AB$29),"")</f>
        <v/>
      </c>
      <c r="AC128" s="75" t="str">
        <f>IFERROR(LARGE('M 50-59'!$AF$300:$AF$364,AC$29),"")</f>
        <v/>
      </c>
      <c r="AD128" s="75" t="str">
        <f>IFERROR(LARGE('M 50-59'!$AF$300:$AF$364,AD$29),"")</f>
        <v/>
      </c>
      <c r="AE128" s="75" t="str">
        <f>IFERROR(LARGE('M 50-59'!$AF$300:$AF$364,AE$29),"")</f>
        <v/>
      </c>
      <c r="AF128" s="75" t="str">
        <f>IFERROR(LARGE('M 50-59'!$AF$300:$AF$364,AF$29),"")</f>
        <v/>
      </c>
      <c r="AG128" s="75" t="str">
        <f>IFERROR(LARGE('M 50-59'!$AF$300:$AF$364,AG$29),"")</f>
        <v/>
      </c>
      <c r="AH128" s="75" t="str">
        <f>IFERROR(LARGE('M 50-59'!$AF$300:$AF$364,AH$29),"")</f>
        <v/>
      </c>
      <c r="AI128" s="75" t="str">
        <f>IFERROR(LARGE('M 50-59'!$AF$300:$AF$364,AI$29),"")</f>
        <v/>
      </c>
      <c r="AJ128" s="75" t="str">
        <f>IFERROR(LARGE('M 50-59'!$AF$300:$AF$364,AJ$29),"")</f>
        <v/>
      </c>
      <c r="AK128" s="75" t="str">
        <f>IFERROR(LARGE('M 50-59'!$AF$300:$AF$364,AK$29),"")</f>
        <v/>
      </c>
      <c r="AL128" s="75" t="str">
        <f>IFERROR(LARGE('M 50-59'!$AF$300:$AF$364,AL$29),"")</f>
        <v/>
      </c>
      <c r="AM128" s="75" t="str">
        <f>IFERROR(LARGE('M 50-59'!$AF$300:$AF$364,AM$29),"")</f>
        <v/>
      </c>
      <c r="AN128" s="75" t="str">
        <f>IFERROR(LARGE('M 50-59'!$AF$300:$AF$364,AN$29),"")</f>
        <v/>
      </c>
      <c r="AO128" s="75" t="str">
        <f>IFERROR(LARGE('M 50-59'!$AF$300:$AF$364,AO$29),"")</f>
        <v/>
      </c>
      <c r="AP128" s="75" t="str">
        <f>IFERROR(LARGE('M 50-59'!$AF$300:$AF$364,AP$29),"")</f>
        <v/>
      </c>
      <c r="AQ128" s="76" t="str">
        <f>IFERROR(LARGE('M 50-59'!$AF$300:$AF$364,AQ$29),"")</f>
        <v/>
      </c>
    </row>
    <row r="129" spans="1:43" hidden="1" x14ac:dyDescent="0.2">
      <c r="B129" s="69" t="s">
        <v>92</v>
      </c>
      <c r="D129" s="74">
        <f>IFERROR(LARGE('M 60-69'!$AF$300:$AF$366,D$29),"")</f>
        <v>3.0000000000000001E-3</v>
      </c>
      <c r="E129" s="75" t="str">
        <f>IFERROR(LARGE('M 60-69'!$AF$300:$AF$366,E$29),"")</f>
        <v/>
      </c>
      <c r="F129" s="75" t="str">
        <f>IFERROR(LARGE('M 60-69'!$AF$300:$AF$366,F$29),"")</f>
        <v/>
      </c>
      <c r="G129" s="75" t="str">
        <f>IFERROR(LARGE('M 60-69'!$AF$300:$AF$366,G$29),"")</f>
        <v/>
      </c>
      <c r="H129" s="75" t="str">
        <f>IFERROR(LARGE('M 60-69'!$AF$300:$AF$366,H$29),"")</f>
        <v/>
      </c>
      <c r="I129" s="75" t="str">
        <f>IFERROR(LARGE('M 60-69'!$AF$300:$AF$366,I$29),"")</f>
        <v/>
      </c>
      <c r="J129" s="75" t="str">
        <f>IFERROR(LARGE('M 60-69'!$AF$300:$AF$366,J$29),"")</f>
        <v/>
      </c>
      <c r="K129" s="75" t="str">
        <f>IFERROR(LARGE('M 60-69'!$AF$300:$AF$366,K$29),"")</f>
        <v/>
      </c>
      <c r="L129" s="75" t="str">
        <f>IFERROR(LARGE('M 60-69'!$AF$300:$AF$366,L$29),"")</f>
        <v/>
      </c>
      <c r="M129" s="75" t="str">
        <f>IFERROR(LARGE('M 60-69'!$AF$300:$AF$366,M$29),"")</f>
        <v/>
      </c>
      <c r="N129" s="75" t="str">
        <f>IFERROR(LARGE('M 60-69'!$AF$300:$AF$366,N$29),"")</f>
        <v/>
      </c>
      <c r="O129" s="75" t="str">
        <f>IFERROR(LARGE('M 60-69'!$AF$300:$AF$366,O$29),"")</f>
        <v/>
      </c>
      <c r="P129" s="75" t="str">
        <f>IFERROR(LARGE('M 60-69'!$AF$300:$AF$366,P$29),"")</f>
        <v/>
      </c>
      <c r="Q129" s="75" t="str">
        <f>IFERROR(LARGE('M 60-69'!$AF$300:$AF$366,Q$29),"")</f>
        <v/>
      </c>
      <c r="R129" s="75" t="str">
        <f>IFERROR(LARGE('M 60-69'!$AF$300:$AF$366,R$29),"")</f>
        <v/>
      </c>
      <c r="S129" s="75" t="str">
        <f>IFERROR(LARGE('M 60-69'!$AF$300:$AF$366,S$29),"")</f>
        <v/>
      </c>
      <c r="T129" s="75" t="str">
        <f>IFERROR(LARGE('M 60-69'!$AF$300:$AF$366,T$29),"")</f>
        <v/>
      </c>
      <c r="U129" s="75" t="str">
        <f>IFERROR(LARGE('M 60-69'!$AF$300:$AF$366,U$29),"")</f>
        <v/>
      </c>
      <c r="V129" s="75" t="str">
        <f>IFERROR(LARGE('M 60-69'!$AF$300:$AF$366,V$29),"")</f>
        <v/>
      </c>
      <c r="W129" s="75" t="str">
        <f>IFERROR(LARGE('M 60-69'!$AF$300:$AF$366,W$29),"")</f>
        <v/>
      </c>
      <c r="X129" s="75" t="str">
        <f>IFERROR(LARGE('M 60-69'!$AF$300:$AF$366,X$29),"")</f>
        <v/>
      </c>
      <c r="Y129" s="75" t="str">
        <f>IFERROR(LARGE('M 60-69'!$AF$300:$AF$366,Y$29),"")</f>
        <v/>
      </c>
      <c r="Z129" s="75" t="str">
        <f>IFERROR(LARGE('M 60-69'!$AF$300:$AF$366,Z$29),"")</f>
        <v/>
      </c>
      <c r="AA129" s="75" t="str">
        <f>IFERROR(LARGE('M 60-69'!$AF$300:$AF$366,AA$29),"")</f>
        <v/>
      </c>
      <c r="AB129" s="75" t="str">
        <f>IFERROR(LARGE('M 60-69'!$AF$300:$AF$366,AB$29),"")</f>
        <v/>
      </c>
      <c r="AC129" s="75" t="str">
        <f>IFERROR(LARGE('M 60-69'!$AF$300:$AF$366,AC$29),"")</f>
        <v/>
      </c>
      <c r="AD129" s="75" t="str">
        <f>IFERROR(LARGE('M 60-69'!$AF$300:$AF$366,AD$29),"")</f>
        <v/>
      </c>
      <c r="AE129" s="75" t="str">
        <f>IFERROR(LARGE('M 60-69'!$AF$300:$AF$366,AE$29),"")</f>
        <v/>
      </c>
      <c r="AF129" s="75" t="str">
        <f>IFERROR(LARGE('M 60-69'!$AF$300:$AF$366,AF$29),"")</f>
        <v/>
      </c>
      <c r="AG129" s="75" t="str">
        <f>IFERROR(LARGE('M 60-69'!$AF$300:$AF$366,AG$29),"")</f>
        <v/>
      </c>
      <c r="AH129" s="75" t="str">
        <f>IFERROR(LARGE('M 60-69'!$AF$300:$AF$366,AH$29),"")</f>
        <v/>
      </c>
      <c r="AI129" s="75" t="str">
        <f>IFERROR(LARGE('M 60-69'!$AF$300:$AF$366,AI$29),"")</f>
        <v/>
      </c>
      <c r="AJ129" s="75" t="str">
        <f>IFERROR(LARGE('M 60-69'!$AF$300:$AF$366,AJ$29),"")</f>
        <v/>
      </c>
      <c r="AK129" s="75" t="str">
        <f>IFERROR(LARGE('M 60-69'!$AF$300:$AF$366,AK$29),"")</f>
        <v/>
      </c>
      <c r="AL129" s="75" t="str">
        <f>IFERROR(LARGE('M 60-69'!$AF$300:$AF$366,AL$29),"")</f>
        <v/>
      </c>
      <c r="AM129" s="75" t="str">
        <f>IFERROR(LARGE('M 60-69'!$AF$300:$AF$366,AM$29),"")</f>
        <v/>
      </c>
      <c r="AN129" s="75" t="str">
        <f>IFERROR(LARGE('M 60-69'!$AF$300:$AF$366,AN$29),"")</f>
        <v/>
      </c>
      <c r="AO129" s="75" t="str">
        <f>IFERROR(LARGE('M 60-69'!$AF$300:$AF$366,AO$29),"")</f>
        <v/>
      </c>
      <c r="AP129" s="75" t="str">
        <f>IFERROR(LARGE('M 60-69'!$AF$300:$AF$366,AP$29),"")</f>
        <v/>
      </c>
      <c r="AQ129" s="76" t="str">
        <f>IFERROR(LARGE('M 60-69'!$AF$300:$AF$366,AQ$29),"")</f>
        <v/>
      </c>
    </row>
    <row r="130" spans="1:43" hidden="1" x14ac:dyDescent="0.2">
      <c r="B130" s="69" t="s">
        <v>114</v>
      </c>
      <c r="D130" s="74">
        <f>IFERROR(LARGE('M 70+'!$AF$300:$AF$353,D$29),"")</f>
        <v>8.0020000000000007</v>
      </c>
      <c r="E130" s="75" t="str">
        <f>IFERROR(LARGE('M 70+'!$AF$300:$AF$353,E$29),"")</f>
        <v/>
      </c>
      <c r="F130" s="75" t="str">
        <f>IFERROR(LARGE('M 70+'!$AF$300:$AF$353,F$29),"")</f>
        <v/>
      </c>
      <c r="G130" s="75" t="str">
        <f>IFERROR(LARGE('M 70+'!$AF$300:$AF$353,G$29),"")</f>
        <v/>
      </c>
      <c r="H130" s="75" t="str">
        <f>IFERROR(LARGE('M 70+'!$AF$300:$AF$353,H$29),"")</f>
        <v/>
      </c>
      <c r="I130" s="75" t="str">
        <f>IFERROR(LARGE('M 70+'!$AF$300:$AF$353,I$29),"")</f>
        <v/>
      </c>
      <c r="J130" s="75" t="str">
        <f>IFERROR(LARGE('M 70+'!$AF$300:$AF$353,J$29),"")</f>
        <v/>
      </c>
      <c r="K130" s="75" t="str">
        <f>IFERROR(LARGE('M 70+'!$AF$300:$AF$353,K$29),"")</f>
        <v/>
      </c>
      <c r="L130" s="75" t="str">
        <f>IFERROR(LARGE('M 70+'!$AF$300:$AF$353,L$29),"")</f>
        <v/>
      </c>
      <c r="M130" s="75" t="str">
        <f>IFERROR(LARGE('M 70+'!$AF$300:$AF$353,M$29),"")</f>
        <v/>
      </c>
      <c r="N130" s="75" t="str">
        <f>IFERROR(LARGE('M 70+'!$AF$300:$AF$353,N$29),"")</f>
        <v/>
      </c>
      <c r="O130" s="75" t="str">
        <f>IFERROR(LARGE('M 70+'!$AF$300:$AF$353,O$29),"")</f>
        <v/>
      </c>
      <c r="P130" s="75" t="str">
        <f>IFERROR(LARGE('M 70+'!$AF$300:$AF$353,P$29),"")</f>
        <v/>
      </c>
      <c r="Q130" s="75" t="str">
        <f>IFERROR(LARGE('M 70+'!$AF$300:$AF$353,Q$29),"")</f>
        <v/>
      </c>
      <c r="R130" s="75" t="str">
        <f>IFERROR(LARGE('M 70+'!$AF$300:$AF$353,R$29),"")</f>
        <v/>
      </c>
      <c r="S130" s="75" t="str">
        <f>IFERROR(LARGE('M 70+'!$AF$300:$AF$353,S$29),"")</f>
        <v/>
      </c>
      <c r="T130" s="75" t="str">
        <f>IFERROR(LARGE('M 70+'!$AF$300:$AF$353,T$29),"")</f>
        <v/>
      </c>
      <c r="U130" s="75" t="str">
        <f>IFERROR(LARGE('M 70+'!$AF$300:$AF$353,U$29),"")</f>
        <v/>
      </c>
      <c r="V130" s="75" t="str">
        <f>IFERROR(LARGE('M 70+'!$AF$300:$AF$353,V$29),"")</f>
        <v/>
      </c>
      <c r="W130" s="75" t="str">
        <f>IFERROR(LARGE('M 70+'!$AF$300:$AF$353,W$29),"")</f>
        <v/>
      </c>
      <c r="X130" s="75" t="str">
        <f>IFERROR(LARGE('M 70+'!$AF$300:$AF$353,X$29),"")</f>
        <v/>
      </c>
      <c r="Y130" s="75" t="str">
        <f>IFERROR(LARGE('M 70+'!$AF$300:$AF$353,Y$29),"")</f>
        <v/>
      </c>
      <c r="Z130" s="75" t="str">
        <f>IFERROR(LARGE('M 70+'!$AF$300:$AF$353,Z$29),"")</f>
        <v/>
      </c>
      <c r="AA130" s="75" t="str">
        <f>IFERROR(LARGE('M 70+'!$AF$300:$AF$353,AA$29),"")</f>
        <v/>
      </c>
      <c r="AB130" s="75" t="str">
        <f>IFERROR(LARGE('M 70+'!$AF$300:$AF$353,AB$29),"")</f>
        <v/>
      </c>
      <c r="AC130" s="75" t="str">
        <f>IFERROR(LARGE('M 70+'!$AF$300:$AF$353,AC$29),"")</f>
        <v/>
      </c>
      <c r="AD130" s="75" t="str">
        <f>IFERROR(LARGE('M 70+'!$AF$300:$AF$353,AD$29),"")</f>
        <v/>
      </c>
      <c r="AE130" s="75" t="str">
        <f>IFERROR(LARGE('M 70+'!$AF$300:$AF$353,AE$29),"")</f>
        <v/>
      </c>
      <c r="AF130" s="75" t="str">
        <f>IFERROR(LARGE('M 70+'!$AF$300:$AF$353,AF$29),"")</f>
        <v/>
      </c>
      <c r="AG130" s="75" t="str">
        <f>IFERROR(LARGE('M 70+'!$AF$300:$AF$353,AG$29),"")</f>
        <v/>
      </c>
      <c r="AH130" s="75" t="str">
        <f>IFERROR(LARGE('M 70+'!$AF$300:$AF$353,AH$29),"")</f>
        <v/>
      </c>
      <c r="AI130" s="75" t="str">
        <f>IFERROR(LARGE('M 70+'!$AF$300:$AF$353,AI$29),"")</f>
        <v/>
      </c>
      <c r="AJ130" s="75" t="str">
        <f>IFERROR(LARGE('M 70+'!$AF$300:$AF$353,AJ$29),"")</f>
        <v/>
      </c>
      <c r="AK130" s="75" t="str">
        <f>IFERROR(LARGE('M 70+'!$AF$300:$AF$353,AK$29),"")</f>
        <v/>
      </c>
      <c r="AL130" s="75" t="str">
        <f>IFERROR(LARGE('M 70+'!$AF$300:$AF$353,AL$29),"")</f>
        <v/>
      </c>
      <c r="AM130" s="75" t="str">
        <f>IFERROR(LARGE('M 70+'!$AF$300:$AF$353,AM$29),"")</f>
        <v/>
      </c>
      <c r="AN130" s="75" t="str">
        <f>IFERROR(LARGE('M 70+'!$AF$300:$AF$353,AN$29),"")</f>
        <v/>
      </c>
      <c r="AO130" s="75" t="str">
        <f>IFERROR(LARGE('M 70+'!$AF$300:$AF$353,AO$29),"")</f>
        <v/>
      </c>
      <c r="AP130" s="75" t="str">
        <f>IFERROR(LARGE('M 70+'!$AF$300:$AF$353,AP$29),"")</f>
        <v/>
      </c>
      <c r="AQ130" s="76" t="str">
        <f>IFERROR(LARGE('M 70+'!$AF$300:$AF$353,AQ$29),"")</f>
        <v/>
      </c>
    </row>
    <row r="131" spans="1:43" hidden="1" x14ac:dyDescent="0.2">
      <c r="B131" s="70" t="s">
        <v>116</v>
      </c>
      <c r="D131" s="74" t="str">
        <f>IFERROR(LARGE('N 35-44'!$AF$300:$AF$362,D$29),"")</f>
        <v/>
      </c>
      <c r="E131" s="75" t="str">
        <f>IFERROR(LARGE('N 35-44'!$AF$300:$AF$362,E$29),"")</f>
        <v/>
      </c>
      <c r="F131" s="75" t="str">
        <f>IFERROR(LARGE('N 35-44'!$AF$300:$AF$362,F$29),"")</f>
        <v/>
      </c>
      <c r="G131" s="75" t="str">
        <f>IFERROR(LARGE('N 35-44'!$AF$300:$AF$362,G$29),"")</f>
        <v/>
      </c>
      <c r="H131" s="75" t="str">
        <f>IFERROR(LARGE('N 35-44'!$AF$300:$AF$362,H$29),"")</f>
        <v/>
      </c>
      <c r="I131" s="75" t="str">
        <f>IFERROR(LARGE('N 35-44'!$AF$300:$AF$362,I$29),"")</f>
        <v/>
      </c>
      <c r="J131" s="75" t="str">
        <f>IFERROR(LARGE('N 35-44'!$AF$300:$AF$362,J$29),"")</f>
        <v/>
      </c>
      <c r="K131" s="75" t="str">
        <f>IFERROR(LARGE('N 35-44'!$AF$300:$AF$362,K$29),"")</f>
        <v/>
      </c>
      <c r="L131" s="75" t="str">
        <f>IFERROR(LARGE('N 35-44'!$AF$300:$AF$362,L$29),"")</f>
        <v/>
      </c>
      <c r="M131" s="75" t="str">
        <f>IFERROR(LARGE('N 35-44'!$AF$300:$AF$362,M$29),"")</f>
        <v/>
      </c>
      <c r="N131" s="75" t="str">
        <f>IFERROR(LARGE('N 35-44'!$AF$300:$AF$362,N$29),"")</f>
        <v/>
      </c>
      <c r="O131" s="75" t="str">
        <f>IFERROR(LARGE('N 35-44'!$AF$300:$AF$362,O$29),"")</f>
        <v/>
      </c>
      <c r="P131" s="75" t="str">
        <f>IFERROR(LARGE('N 35-44'!$AF$300:$AF$362,P$29),"")</f>
        <v/>
      </c>
      <c r="Q131" s="75" t="str">
        <f>IFERROR(LARGE('N 35-44'!$AF$300:$AF$362,Q$29),"")</f>
        <v/>
      </c>
      <c r="R131" s="75" t="str">
        <f>IFERROR(LARGE('N 35-44'!$AF$300:$AF$362,R$29),"")</f>
        <v/>
      </c>
      <c r="S131" s="75" t="str">
        <f>IFERROR(LARGE('N 35-44'!$AF$300:$AF$362,S$29),"")</f>
        <v/>
      </c>
      <c r="T131" s="75" t="str">
        <f>IFERROR(LARGE('N 35-44'!$AF$300:$AF$362,T$29),"")</f>
        <v/>
      </c>
      <c r="U131" s="75" t="str">
        <f>IFERROR(LARGE('N 35-44'!$AF$300:$AF$362,U$29),"")</f>
        <v/>
      </c>
      <c r="V131" s="75" t="str">
        <f>IFERROR(LARGE('N 35-44'!$AF$300:$AF$362,V$29),"")</f>
        <v/>
      </c>
      <c r="W131" s="75" t="str">
        <f>IFERROR(LARGE('N 35-44'!$AF$300:$AF$362,W$29),"")</f>
        <v/>
      </c>
      <c r="X131" s="75" t="str">
        <f>IFERROR(LARGE('N 35-44'!$AF$300:$AF$362,X$29),"")</f>
        <v/>
      </c>
      <c r="Y131" s="75" t="str">
        <f>IFERROR(LARGE('N 35-44'!$AF$300:$AF$362,Y$29),"")</f>
        <v/>
      </c>
      <c r="Z131" s="75" t="str">
        <f>IFERROR(LARGE('N 35-44'!$AF$300:$AF$362,Z$29),"")</f>
        <v/>
      </c>
      <c r="AA131" s="75" t="str">
        <f>IFERROR(LARGE('N 35-44'!$AF$300:$AF$362,AA$29),"")</f>
        <v/>
      </c>
      <c r="AB131" s="75" t="str">
        <f>IFERROR(LARGE('N 35-44'!$AF$300:$AF$362,AB$29),"")</f>
        <v/>
      </c>
      <c r="AC131" s="75" t="str">
        <f>IFERROR(LARGE('N 35-44'!$AF$300:$AF$362,AC$29),"")</f>
        <v/>
      </c>
      <c r="AD131" s="75" t="str">
        <f>IFERROR(LARGE('N 35-44'!$AF$300:$AF$362,AD$29),"")</f>
        <v/>
      </c>
      <c r="AE131" s="75" t="str">
        <f>IFERROR(LARGE('N 35-44'!$AF$300:$AF$362,AE$29),"")</f>
        <v/>
      </c>
      <c r="AF131" s="75" t="str">
        <f>IFERROR(LARGE('N 35-44'!$AF$300:$AF$362,AF$29),"")</f>
        <v/>
      </c>
      <c r="AG131" s="75" t="str">
        <f>IFERROR(LARGE('N 35-44'!$AF$300:$AF$362,AG$29),"")</f>
        <v/>
      </c>
      <c r="AH131" s="75" t="str">
        <f>IFERROR(LARGE('N 35-44'!$AF$300:$AF$362,AH$29),"")</f>
        <v/>
      </c>
      <c r="AI131" s="75" t="str">
        <f>IFERROR(LARGE('N 35-44'!$AF$300:$AF$362,AI$29),"")</f>
        <v/>
      </c>
      <c r="AJ131" s="75" t="str">
        <f>IFERROR(LARGE('N 35-44'!$AF$300:$AF$362,AJ$29),"")</f>
        <v/>
      </c>
      <c r="AK131" s="75" t="str">
        <f>IFERROR(LARGE('N 35-44'!$AF$300:$AF$362,AK$29),"")</f>
        <v/>
      </c>
      <c r="AL131" s="75" t="str">
        <f>IFERROR(LARGE('N 35-44'!$AF$300:$AF$362,AL$29),"")</f>
        <v/>
      </c>
      <c r="AM131" s="75" t="str">
        <f>IFERROR(LARGE('N 35-44'!$AF$300:$AF$362,AM$29),"")</f>
        <v/>
      </c>
      <c r="AN131" s="75" t="str">
        <f>IFERROR(LARGE('N 35-44'!$AF$300:$AF$362,AN$29),"")</f>
        <v/>
      </c>
      <c r="AO131" s="75" t="str">
        <f>IFERROR(LARGE('N 35-44'!$AF$300:$AF$362,AO$29),"")</f>
        <v/>
      </c>
      <c r="AP131" s="75" t="str">
        <f>IFERROR(LARGE('N 35-44'!$AF$300:$AF$362,AP$29),"")</f>
        <v/>
      </c>
      <c r="AQ131" s="76" t="str">
        <f>IFERROR(LARGE('N 35-44'!$AF$300:$AF$362,AQ$29),"")</f>
        <v/>
      </c>
    </row>
    <row r="132" spans="1:43" hidden="1" x14ac:dyDescent="0.2">
      <c r="B132" s="70" t="s">
        <v>117</v>
      </c>
      <c r="D132" s="74" t="str">
        <f>IFERROR(LARGE('N 45-59'!$AF$300:$AF$363,D$29),"")</f>
        <v/>
      </c>
      <c r="E132" s="75" t="str">
        <f>IFERROR(LARGE('N 45-59'!$AF$300:$AF$363,E$29),"")</f>
        <v/>
      </c>
      <c r="F132" s="75" t="str">
        <f>IFERROR(LARGE('N 45-59'!$AF$300:$AF$363,F$29),"")</f>
        <v/>
      </c>
      <c r="G132" s="75" t="str">
        <f>IFERROR(LARGE('N 45-59'!$AF$300:$AF$363,G$29),"")</f>
        <v/>
      </c>
      <c r="H132" s="75" t="str">
        <f>IFERROR(LARGE('N 45-59'!$AF$300:$AF$363,H$29),"")</f>
        <v/>
      </c>
      <c r="I132" s="75" t="str">
        <f>IFERROR(LARGE('N 45-59'!$AF$300:$AF$363,I$29),"")</f>
        <v/>
      </c>
      <c r="J132" s="75" t="str">
        <f>IFERROR(LARGE('N 45-59'!$AF$300:$AF$363,J$29),"")</f>
        <v/>
      </c>
      <c r="K132" s="75" t="str">
        <f>IFERROR(LARGE('N 45-59'!$AF$300:$AF$363,K$29),"")</f>
        <v/>
      </c>
      <c r="L132" s="75" t="str">
        <f>IFERROR(LARGE('N 45-59'!$AF$300:$AF$363,L$29),"")</f>
        <v/>
      </c>
      <c r="M132" s="75" t="str">
        <f>IFERROR(LARGE('N 45-59'!$AF$300:$AF$363,M$29),"")</f>
        <v/>
      </c>
      <c r="N132" s="75" t="str">
        <f>IFERROR(LARGE('N 45-59'!$AF$300:$AF$363,N$29),"")</f>
        <v/>
      </c>
      <c r="O132" s="75" t="str">
        <f>IFERROR(LARGE('N 45-59'!$AF$300:$AF$363,O$29),"")</f>
        <v/>
      </c>
      <c r="P132" s="75" t="str">
        <f>IFERROR(LARGE('N 45-59'!$AF$300:$AF$363,P$29),"")</f>
        <v/>
      </c>
      <c r="Q132" s="75" t="str">
        <f>IFERROR(LARGE('N 45-59'!$AF$300:$AF$363,Q$29),"")</f>
        <v/>
      </c>
      <c r="R132" s="75" t="str">
        <f>IFERROR(LARGE('N 45-59'!$AF$300:$AF$363,R$29),"")</f>
        <v/>
      </c>
      <c r="S132" s="75" t="str">
        <f>IFERROR(LARGE('N 45-59'!$AF$300:$AF$363,S$29),"")</f>
        <v/>
      </c>
      <c r="T132" s="75" t="str">
        <f>IFERROR(LARGE('N 45-59'!$AF$300:$AF$363,T$29),"")</f>
        <v/>
      </c>
      <c r="U132" s="75" t="str">
        <f>IFERROR(LARGE('N 45-59'!$AF$300:$AF$363,U$29),"")</f>
        <v/>
      </c>
      <c r="V132" s="75" t="str">
        <f>IFERROR(LARGE('N 45-59'!$AF$300:$AF$363,V$29),"")</f>
        <v/>
      </c>
      <c r="W132" s="75" t="str">
        <f>IFERROR(LARGE('N 45-59'!$AF$300:$AF$363,W$29),"")</f>
        <v/>
      </c>
      <c r="X132" s="75" t="str">
        <f>IFERROR(LARGE('N 45-59'!$AF$300:$AF$363,X$29),"")</f>
        <v/>
      </c>
      <c r="Y132" s="75" t="str">
        <f>IFERROR(LARGE('N 45-59'!$AF$300:$AF$363,Y$29),"")</f>
        <v/>
      </c>
      <c r="Z132" s="75" t="str">
        <f>IFERROR(LARGE('N 45-59'!$AF$300:$AF$363,Z$29),"")</f>
        <v/>
      </c>
      <c r="AA132" s="75" t="str">
        <f>IFERROR(LARGE('N 45-59'!$AF$300:$AF$363,AA$29),"")</f>
        <v/>
      </c>
      <c r="AB132" s="75" t="str">
        <f>IFERROR(LARGE('N 45-59'!$AF$300:$AF$363,AB$29),"")</f>
        <v/>
      </c>
      <c r="AC132" s="75" t="str">
        <f>IFERROR(LARGE('N 45-59'!$AF$300:$AF$363,AC$29),"")</f>
        <v/>
      </c>
      <c r="AD132" s="75" t="str">
        <f>IFERROR(LARGE('N 45-59'!$AF$300:$AF$363,AD$29),"")</f>
        <v/>
      </c>
      <c r="AE132" s="75" t="str">
        <f>IFERROR(LARGE('N 45-59'!$AF$300:$AF$363,AE$29),"")</f>
        <v/>
      </c>
      <c r="AF132" s="75" t="str">
        <f>IFERROR(LARGE('N 45-59'!$AF$300:$AF$363,AF$29),"")</f>
        <v/>
      </c>
      <c r="AG132" s="75" t="str">
        <f>IFERROR(LARGE('N 45-59'!$AF$300:$AF$363,AG$29),"")</f>
        <v/>
      </c>
      <c r="AH132" s="75" t="str">
        <f>IFERROR(LARGE('N 45-59'!$AF$300:$AF$363,AH$29),"")</f>
        <v/>
      </c>
      <c r="AI132" s="75" t="str">
        <f>IFERROR(LARGE('N 45-59'!$AF$300:$AF$363,AI$29),"")</f>
        <v/>
      </c>
      <c r="AJ132" s="75" t="str">
        <f>IFERROR(LARGE('N 45-59'!$AF$300:$AF$363,AJ$29),"")</f>
        <v/>
      </c>
      <c r="AK132" s="75" t="str">
        <f>IFERROR(LARGE('N 45-59'!$AF$300:$AF$363,AK$29),"")</f>
        <v/>
      </c>
      <c r="AL132" s="75" t="str">
        <f>IFERROR(LARGE('N 45-59'!$AF$300:$AF$363,AL$29),"")</f>
        <v/>
      </c>
      <c r="AM132" s="75" t="str">
        <f>IFERROR(LARGE('N 45-59'!$AF$300:$AF$363,AM$29),"")</f>
        <v/>
      </c>
      <c r="AN132" s="75" t="str">
        <f>IFERROR(LARGE('N 45-59'!$AF$300:$AF$363,AN$29),"")</f>
        <v/>
      </c>
      <c r="AO132" s="75" t="str">
        <f>IFERROR(LARGE('N 45-59'!$AF$300:$AF$363,AO$29),"")</f>
        <v/>
      </c>
      <c r="AP132" s="75" t="str">
        <f>IFERROR(LARGE('N 45-59'!$AF$300:$AF$363,AP$29),"")</f>
        <v/>
      </c>
      <c r="AQ132" s="76" t="str">
        <f>IFERROR(LARGE('N 45-59'!$AF$300:$AF$363,AQ$29),"")</f>
        <v/>
      </c>
    </row>
    <row r="133" spans="1:43" hidden="1" x14ac:dyDescent="0.2">
      <c r="B133" s="70" t="s">
        <v>93</v>
      </c>
      <c r="D133" s="74">
        <f>IFERROR(LARGE('N 60-69'!$AF$300:$AF$366,D$29),"")</f>
        <v>10.000030000000001</v>
      </c>
      <c r="E133" s="75" t="str">
        <f>IFERROR(LARGE('N 60-69'!$AF$300:$AF$366,E$29),"")</f>
        <v/>
      </c>
      <c r="F133" s="75" t="str">
        <f>IFERROR(LARGE('N 60-69'!$AF$300:$AF$366,F$29),"")</f>
        <v/>
      </c>
      <c r="G133" s="75" t="str">
        <f>IFERROR(LARGE('N 60-69'!$AF$300:$AF$366,G$29),"")</f>
        <v/>
      </c>
      <c r="H133" s="75" t="str">
        <f>IFERROR(LARGE('N 60-69'!$AF$300:$AF$366,H$29),"")</f>
        <v/>
      </c>
      <c r="I133" s="75" t="str">
        <f>IFERROR(LARGE('N 60-69'!$AF$300:$AF$366,I$29),"")</f>
        <v/>
      </c>
      <c r="J133" s="75" t="str">
        <f>IFERROR(LARGE('N 60-69'!$AF$300:$AF$366,J$29),"")</f>
        <v/>
      </c>
      <c r="K133" s="75" t="str">
        <f>IFERROR(LARGE('N 60-69'!$AF$300:$AF$366,K$29),"")</f>
        <v/>
      </c>
      <c r="L133" s="75" t="str">
        <f>IFERROR(LARGE('N 60-69'!$AF$300:$AF$366,L$29),"")</f>
        <v/>
      </c>
      <c r="M133" s="75" t="str">
        <f>IFERROR(LARGE('N 60-69'!$AF$300:$AF$366,M$29),"")</f>
        <v/>
      </c>
      <c r="N133" s="75" t="str">
        <f>IFERROR(LARGE('N 60-69'!$AF$300:$AF$366,N$29),"")</f>
        <v/>
      </c>
      <c r="O133" s="75" t="str">
        <f>IFERROR(LARGE('N 60-69'!$AF$300:$AF$366,O$29),"")</f>
        <v/>
      </c>
      <c r="P133" s="75" t="str">
        <f>IFERROR(LARGE('N 60-69'!$AF$300:$AF$366,P$29),"")</f>
        <v/>
      </c>
      <c r="Q133" s="75" t="str">
        <f>IFERROR(LARGE('N 60-69'!$AF$300:$AF$366,Q$29),"")</f>
        <v/>
      </c>
      <c r="R133" s="75" t="str">
        <f>IFERROR(LARGE('N 60-69'!$AF$300:$AF$366,R$29),"")</f>
        <v/>
      </c>
      <c r="S133" s="75" t="str">
        <f>IFERROR(LARGE('N 60-69'!$AF$300:$AF$366,S$29),"")</f>
        <v/>
      </c>
      <c r="T133" s="75" t="str">
        <f>IFERROR(LARGE('N 60-69'!$AF$300:$AF$366,T$29),"")</f>
        <v/>
      </c>
      <c r="U133" s="75" t="str">
        <f>IFERROR(LARGE('N 60-69'!$AF$300:$AF$366,U$29),"")</f>
        <v/>
      </c>
      <c r="V133" s="75" t="str">
        <f>IFERROR(LARGE('N 60-69'!$AF$300:$AF$366,V$29),"")</f>
        <v/>
      </c>
      <c r="W133" s="75" t="str">
        <f>IFERROR(LARGE('N 60-69'!$AF$300:$AF$366,W$29),"")</f>
        <v/>
      </c>
      <c r="X133" s="75" t="str">
        <f>IFERROR(LARGE('N 60-69'!$AF$300:$AF$366,X$29),"")</f>
        <v/>
      </c>
      <c r="Y133" s="75" t="str">
        <f>IFERROR(LARGE('N 60-69'!$AF$300:$AF$366,Y$29),"")</f>
        <v/>
      </c>
      <c r="Z133" s="75" t="str">
        <f>IFERROR(LARGE('N 60-69'!$AF$300:$AF$366,Z$29),"")</f>
        <v/>
      </c>
      <c r="AA133" s="75" t="str">
        <f>IFERROR(LARGE('N 60-69'!$AF$300:$AF$366,AA$29),"")</f>
        <v/>
      </c>
      <c r="AB133" s="75" t="str">
        <f>IFERROR(LARGE('N 60-69'!$AF$300:$AF$366,AB$29),"")</f>
        <v/>
      </c>
      <c r="AC133" s="75" t="str">
        <f>IFERROR(LARGE('N 60-69'!$AF$300:$AF$366,AC$29),"")</f>
        <v/>
      </c>
      <c r="AD133" s="75" t="str">
        <f>IFERROR(LARGE('N 60-69'!$AF$300:$AF$366,AD$29),"")</f>
        <v/>
      </c>
      <c r="AE133" s="75" t="str">
        <f>IFERROR(LARGE('N 60-69'!$AF$300:$AF$366,AE$29),"")</f>
        <v/>
      </c>
      <c r="AF133" s="75" t="str">
        <f>IFERROR(LARGE('N 60-69'!$AF$300:$AF$366,AF$29),"")</f>
        <v/>
      </c>
      <c r="AG133" s="75" t="str">
        <f>IFERROR(LARGE('N 60-69'!$AF$300:$AF$366,AG$29),"")</f>
        <v/>
      </c>
      <c r="AH133" s="75" t="str">
        <f>IFERROR(LARGE('N 60-69'!$AF$300:$AF$366,AH$29),"")</f>
        <v/>
      </c>
      <c r="AI133" s="75" t="str">
        <f>IFERROR(LARGE('N 60-69'!$AF$300:$AF$366,AI$29),"")</f>
        <v/>
      </c>
      <c r="AJ133" s="75" t="str">
        <f>IFERROR(LARGE('N 60-69'!$AF$300:$AF$366,AJ$29),"")</f>
        <v/>
      </c>
      <c r="AK133" s="75" t="str">
        <f>IFERROR(LARGE('N 60-69'!$AF$300:$AF$366,AK$29),"")</f>
        <v/>
      </c>
      <c r="AL133" s="75" t="str">
        <f>IFERROR(LARGE('N 60-69'!$AF$300:$AF$366,AL$29),"")</f>
        <v/>
      </c>
      <c r="AM133" s="75" t="str">
        <f>IFERROR(LARGE('N 60-69'!$AF$300:$AF$366,AM$29),"")</f>
        <v/>
      </c>
      <c r="AN133" s="75" t="str">
        <f>IFERROR(LARGE('N 60-69'!$AF$300:$AF$366,AN$29),"")</f>
        <v/>
      </c>
      <c r="AO133" s="75" t="str">
        <f>IFERROR(LARGE('N 60-69'!$AF$300:$AF$366,AO$29),"")</f>
        <v/>
      </c>
      <c r="AP133" s="75" t="str">
        <f>IFERROR(LARGE('N 60-69'!$AF$300:$AF$366,AP$29),"")</f>
        <v/>
      </c>
      <c r="AQ133" s="76" t="str">
        <f>IFERROR(LARGE('N 60-69'!$AF$300:$AF$366,AQ$29),"")</f>
        <v/>
      </c>
    </row>
    <row r="134" spans="1:43" hidden="1" x14ac:dyDescent="0.2">
      <c r="B134" s="70" t="s">
        <v>115</v>
      </c>
      <c r="D134" s="74" t="str">
        <f>IFERROR(LARGE('N 70+'!$AF$300:$AF$362,D$29),"")</f>
        <v/>
      </c>
      <c r="E134" s="75" t="str">
        <f>IFERROR(LARGE('N 70+'!$AF$300:$AF$362,E$29),"")</f>
        <v/>
      </c>
      <c r="F134" s="75" t="str">
        <f>IFERROR(LARGE('N 70+'!$AF$300:$AF$362,F$29),"")</f>
        <v/>
      </c>
      <c r="G134" s="75" t="str">
        <f>IFERROR(LARGE('N 70+'!$AF$300:$AF$362,G$29),"")</f>
        <v/>
      </c>
      <c r="H134" s="75" t="str">
        <f>IFERROR(LARGE('N 70+'!$AF$300:$AF$362,H$29),"")</f>
        <v/>
      </c>
      <c r="I134" s="75" t="str">
        <f>IFERROR(LARGE('N 70+'!$AF$300:$AF$362,I$29),"")</f>
        <v/>
      </c>
      <c r="J134" s="75" t="str">
        <f>IFERROR(LARGE('N 70+'!$AF$300:$AF$362,J$29),"")</f>
        <v/>
      </c>
      <c r="K134" s="75" t="str">
        <f>IFERROR(LARGE('N 70+'!$AF$300:$AF$362,K$29),"")</f>
        <v/>
      </c>
      <c r="L134" s="75" t="str">
        <f>IFERROR(LARGE('N 70+'!$AF$300:$AF$362,L$29),"")</f>
        <v/>
      </c>
      <c r="M134" s="75" t="str">
        <f>IFERROR(LARGE('N 70+'!$AF$300:$AF$362,M$29),"")</f>
        <v/>
      </c>
      <c r="N134" s="75" t="str">
        <f>IFERROR(LARGE('N 70+'!$AF$300:$AF$362,N$29),"")</f>
        <v/>
      </c>
      <c r="O134" s="75" t="str">
        <f>IFERROR(LARGE('N 70+'!$AF$300:$AF$362,O$29),"")</f>
        <v/>
      </c>
      <c r="P134" s="75" t="str">
        <f>IFERROR(LARGE('N 70+'!$AF$300:$AF$362,P$29),"")</f>
        <v/>
      </c>
      <c r="Q134" s="75" t="str">
        <f>IFERROR(LARGE('N 70+'!$AF$300:$AF$362,Q$29),"")</f>
        <v/>
      </c>
      <c r="R134" s="75" t="str">
        <f>IFERROR(LARGE('N 70+'!$AF$300:$AF$362,R$29),"")</f>
        <v/>
      </c>
      <c r="S134" s="75" t="str">
        <f>IFERROR(LARGE('N 70+'!$AF$300:$AF$362,S$29),"")</f>
        <v/>
      </c>
      <c r="T134" s="75" t="str">
        <f>IFERROR(LARGE('N 70+'!$AF$300:$AF$362,T$29),"")</f>
        <v/>
      </c>
      <c r="U134" s="75" t="str">
        <f>IFERROR(LARGE('N 70+'!$AF$300:$AF$362,U$29),"")</f>
        <v/>
      </c>
      <c r="V134" s="75" t="str">
        <f>IFERROR(LARGE('N 70+'!$AF$300:$AF$362,V$29),"")</f>
        <v/>
      </c>
      <c r="W134" s="75" t="str">
        <f>IFERROR(LARGE('N 70+'!$AF$300:$AF$362,W$29),"")</f>
        <v/>
      </c>
      <c r="X134" s="75" t="str">
        <f>IFERROR(LARGE('N 70+'!$AF$300:$AF$362,X$29),"")</f>
        <v/>
      </c>
      <c r="Y134" s="75" t="str">
        <f>IFERROR(LARGE('N 70+'!$AF$300:$AF$362,Y$29),"")</f>
        <v/>
      </c>
      <c r="Z134" s="75" t="str">
        <f>IFERROR(LARGE('N 70+'!$AF$300:$AF$362,Z$29),"")</f>
        <v/>
      </c>
      <c r="AA134" s="75" t="str">
        <f>IFERROR(LARGE('N 70+'!$AF$300:$AF$362,AA$29),"")</f>
        <v/>
      </c>
      <c r="AB134" s="75" t="str">
        <f>IFERROR(LARGE('N 70+'!$AF$300:$AF$362,AB$29),"")</f>
        <v/>
      </c>
      <c r="AC134" s="75" t="str">
        <f>IFERROR(LARGE('N 70+'!$AF$300:$AF$362,AC$29),"")</f>
        <v/>
      </c>
      <c r="AD134" s="75" t="str">
        <f>IFERROR(LARGE('N 70+'!$AF$300:$AF$362,AD$29),"")</f>
        <v/>
      </c>
      <c r="AE134" s="75" t="str">
        <f>IFERROR(LARGE('N 70+'!$AF$300:$AF$362,AE$29),"")</f>
        <v/>
      </c>
      <c r="AF134" s="75" t="str">
        <f>IFERROR(LARGE('N 70+'!$AF$300:$AF$362,AF$29),"")</f>
        <v/>
      </c>
      <c r="AG134" s="75" t="str">
        <f>IFERROR(LARGE('N 70+'!$AF$300:$AF$362,AG$29),"")</f>
        <v/>
      </c>
      <c r="AH134" s="75" t="str">
        <f>IFERROR(LARGE('N 70+'!$AF$300:$AF$362,AH$29),"")</f>
        <v/>
      </c>
      <c r="AI134" s="75" t="str">
        <f>IFERROR(LARGE('N 70+'!$AF$300:$AF$362,AI$29),"")</f>
        <v/>
      </c>
      <c r="AJ134" s="75" t="str">
        <f>IFERROR(LARGE('N 70+'!$AF$300:$AF$362,AJ$29),"")</f>
        <v/>
      </c>
      <c r="AK134" s="75" t="str">
        <f>IFERROR(LARGE('N 70+'!$AF$300:$AF$362,AK$29),"")</f>
        <v/>
      </c>
      <c r="AL134" s="75" t="str">
        <f>IFERROR(LARGE('N 70+'!$AF$300:$AF$362,AL$29),"")</f>
        <v/>
      </c>
      <c r="AM134" s="75" t="str">
        <f>IFERROR(LARGE('N 70+'!$AF$300:$AF$362,AM$29),"")</f>
        <v/>
      </c>
      <c r="AN134" s="75" t="str">
        <f>IFERROR(LARGE('N 70+'!$AF$300:$AF$362,AN$29),"")</f>
        <v/>
      </c>
      <c r="AO134" s="75" t="str">
        <f>IFERROR(LARGE('N 70+'!$AF$300:$AF$362,AO$29),"")</f>
        <v/>
      </c>
      <c r="AP134" s="75" t="str">
        <f>IFERROR(LARGE('N 70+'!$AF$300:$AF$362,AP$29),"")</f>
        <v/>
      </c>
      <c r="AQ134" s="76" t="str">
        <f>IFERROR(LARGE('N 70+'!$AF$300:$AF$362,AQ$29),"")</f>
        <v/>
      </c>
    </row>
    <row r="135" spans="1:43" hidden="1" x14ac:dyDescent="0.2">
      <c r="A135" s="63" t="s">
        <v>79</v>
      </c>
      <c r="B135" s="69" t="s">
        <v>90</v>
      </c>
      <c r="D135" s="71">
        <f>IFERROR(LARGE('M 35-49'!$AG$300:$AG$350,D$29),"")</f>
        <v>7.0049999999999999</v>
      </c>
      <c r="E135" s="72">
        <f>IFERROR(LARGE('M 35-49'!$AG$300:$AG$350,E$29),"")</f>
        <v>4.0049999999999999</v>
      </c>
      <c r="F135" s="72">
        <f>IFERROR(LARGE('M 35-49'!$AG$300:$AG$350,F$29),"")</f>
        <v>5.0000000000000001E-3</v>
      </c>
      <c r="G135" s="72" t="str">
        <f>IFERROR(LARGE('M 35-49'!$AG$300:$AG$350,G$29),"")</f>
        <v/>
      </c>
      <c r="H135" s="72" t="str">
        <f>IFERROR(LARGE('M 35-49'!$AG$300:$AG$350,H$29),"")</f>
        <v/>
      </c>
      <c r="I135" s="72" t="str">
        <f>IFERROR(LARGE('M 35-49'!$AG$300:$AG$350,I$29),"")</f>
        <v/>
      </c>
      <c r="J135" s="72" t="str">
        <f>IFERROR(LARGE('M 35-49'!$AG$300:$AG$350,J$29),"")</f>
        <v/>
      </c>
      <c r="K135" s="72" t="str">
        <f>IFERROR(LARGE('M 35-49'!$AG$300:$AG$350,K$29),"")</f>
        <v/>
      </c>
      <c r="L135" s="72" t="str">
        <f>IFERROR(LARGE('M 35-49'!$AG$300:$AG$350,L$29),"")</f>
        <v/>
      </c>
      <c r="M135" s="72" t="str">
        <f>IFERROR(LARGE('M 35-49'!$AG$300:$AG$350,M$29),"")</f>
        <v/>
      </c>
      <c r="N135" s="72" t="str">
        <f>IFERROR(LARGE('M 35-49'!$AG$300:$AG$350,N$29),"")</f>
        <v/>
      </c>
      <c r="O135" s="72" t="str">
        <f>IFERROR(LARGE('M 35-49'!$AG$300:$AG$350,O$29),"")</f>
        <v/>
      </c>
      <c r="P135" s="72" t="str">
        <f>IFERROR(LARGE('M 35-49'!$AG$300:$AG$350,P$29),"")</f>
        <v/>
      </c>
      <c r="Q135" s="72" t="str">
        <f>IFERROR(LARGE('M 35-49'!$AG$300:$AG$350,Q$29),"")</f>
        <v/>
      </c>
      <c r="R135" s="72" t="str">
        <f>IFERROR(LARGE('M 35-49'!$AG$300:$AG$350,R$29),"")</f>
        <v/>
      </c>
      <c r="S135" s="72" t="str">
        <f>IFERROR(LARGE('M 35-49'!$AG$300:$AG$350,S$29),"")</f>
        <v/>
      </c>
      <c r="T135" s="72" t="str">
        <f>IFERROR(LARGE('M 35-49'!$AG$300:$AG$350,T$29),"")</f>
        <v/>
      </c>
      <c r="U135" s="72" t="str">
        <f>IFERROR(LARGE('M 35-49'!$AG$300:$AG$350,U$29),"")</f>
        <v/>
      </c>
      <c r="V135" s="72" t="str">
        <f>IFERROR(LARGE('M 35-49'!$AG$300:$AG$350,V$29),"")</f>
        <v/>
      </c>
      <c r="W135" s="72" t="str">
        <f>IFERROR(LARGE('M 35-49'!$AG$300:$AG$350,W$29),"")</f>
        <v/>
      </c>
      <c r="X135" s="72" t="str">
        <f>IFERROR(LARGE('M 35-49'!$AG$300:$AG$350,X$29),"")</f>
        <v/>
      </c>
      <c r="Y135" s="72" t="str">
        <f>IFERROR(LARGE('M 35-49'!$AG$300:$AG$350,Y$29),"")</f>
        <v/>
      </c>
      <c r="Z135" s="72" t="str">
        <f>IFERROR(LARGE('M 35-49'!$AG$300:$AG$350,Z$29),"")</f>
        <v/>
      </c>
      <c r="AA135" s="72" t="str">
        <f>IFERROR(LARGE('M 35-49'!$AG$300:$AG$350,AA$29),"")</f>
        <v/>
      </c>
      <c r="AB135" s="72" t="str">
        <f>IFERROR(LARGE('M 35-49'!$AG$300:$AG$350,AB$29),"")</f>
        <v/>
      </c>
      <c r="AC135" s="72" t="str">
        <f>IFERROR(LARGE('M 35-49'!$AG$300:$AG$350,AC$29),"")</f>
        <v/>
      </c>
      <c r="AD135" s="72" t="str">
        <f>IFERROR(LARGE('M 35-49'!$AG$300:$AG$350,AD$29),"")</f>
        <v/>
      </c>
      <c r="AE135" s="72" t="str">
        <f>IFERROR(LARGE('M 35-49'!$AG$300:$AG$350,AE$29),"")</f>
        <v/>
      </c>
      <c r="AF135" s="72" t="str">
        <f>IFERROR(LARGE('M 35-49'!$AG$300:$AG$350,AF$29),"")</f>
        <v/>
      </c>
      <c r="AG135" s="72" t="str">
        <f>IFERROR(LARGE('M 35-49'!$AG$300:$AG$350,AG$29),"")</f>
        <v/>
      </c>
      <c r="AH135" s="72" t="str">
        <f>IFERROR(LARGE('M 35-49'!$AG$300:$AG$350,AH$29),"")</f>
        <v/>
      </c>
      <c r="AI135" s="72" t="str">
        <f>IFERROR(LARGE('M 35-49'!$AG$300:$AG$350,AI$29),"")</f>
        <v/>
      </c>
      <c r="AJ135" s="72" t="str">
        <f>IFERROR(LARGE('M 35-49'!$AG$300:$AG$350,AJ$29),"")</f>
        <v/>
      </c>
      <c r="AK135" s="72" t="str">
        <f>IFERROR(LARGE('M 35-49'!$AG$300:$AG$350,AK$29),"")</f>
        <v/>
      </c>
      <c r="AL135" s="72" t="str">
        <f>IFERROR(LARGE('M 35-49'!$AG$300:$AG$350,AL$29),"")</f>
        <v/>
      </c>
      <c r="AM135" s="72" t="str">
        <f>IFERROR(LARGE('M 35-49'!$AG$300:$AG$350,AM$29),"")</f>
        <v/>
      </c>
      <c r="AN135" s="72" t="str">
        <f>IFERROR(LARGE('M 35-49'!$AG$300:$AG$350,AN$29),"")</f>
        <v/>
      </c>
      <c r="AO135" s="72" t="str">
        <f>IFERROR(LARGE('M 35-49'!$AG$300:$AG$350,AO$29),"")</f>
        <v/>
      </c>
      <c r="AP135" s="72" t="str">
        <f>IFERROR(LARGE('M 35-49'!$AG$300:$AG$350,AP$29),"")</f>
        <v/>
      </c>
      <c r="AQ135" s="73" t="str">
        <f>IFERROR(LARGE('M 35-49'!$AG$300:$AG$350,AQ$29),"")</f>
        <v/>
      </c>
    </row>
    <row r="136" spans="1:43" hidden="1" x14ac:dyDescent="0.2">
      <c r="B136" s="69" t="s">
        <v>91</v>
      </c>
      <c r="D136" s="74">
        <f>IFERROR(LARGE('M 50-59'!$AG$300:$AG$364,D$29),"")</f>
        <v>7.0039999999999996</v>
      </c>
      <c r="E136" s="75" t="str">
        <f>IFERROR(LARGE('M 50-59'!$AG$300:$AG$364,E$29),"")</f>
        <v/>
      </c>
      <c r="F136" s="75" t="str">
        <f>IFERROR(LARGE('M 50-59'!$AG$300:$AG$364,F$29),"")</f>
        <v/>
      </c>
      <c r="G136" s="75" t="str">
        <f>IFERROR(LARGE('M 50-59'!$AG$300:$AG$364,G$29),"")</f>
        <v/>
      </c>
      <c r="H136" s="75" t="str">
        <f>IFERROR(LARGE('M 50-59'!$AG$300:$AG$364,H$29),"")</f>
        <v/>
      </c>
      <c r="I136" s="75" t="str">
        <f>IFERROR(LARGE('M 50-59'!$AG$300:$AG$364,I$29),"")</f>
        <v/>
      </c>
      <c r="J136" s="75" t="str">
        <f>IFERROR(LARGE('M 50-59'!$AG$300:$AG$364,J$29),"")</f>
        <v/>
      </c>
      <c r="K136" s="75" t="str">
        <f>IFERROR(LARGE('M 50-59'!$AG$300:$AG$364,K$29),"")</f>
        <v/>
      </c>
      <c r="L136" s="75" t="str">
        <f>IFERROR(LARGE('M 50-59'!$AG$300:$AG$364,L$29),"")</f>
        <v/>
      </c>
      <c r="M136" s="75" t="str">
        <f>IFERROR(LARGE('M 50-59'!$AG$300:$AG$364,M$29),"")</f>
        <v/>
      </c>
      <c r="N136" s="75" t="str">
        <f>IFERROR(LARGE('M 50-59'!$AG$300:$AG$364,N$29),"")</f>
        <v/>
      </c>
      <c r="O136" s="75" t="str">
        <f>IFERROR(LARGE('M 50-59'!$AG$300:$AG$364,O$29),"")</f>
        <v/>
      </c>
      <c r="P136" s="75" t="str">
        <f>IFERROR(LARGE('M 50-59'!$AG$300:$AG$364,P$29),"")</f>
        <v/>
      </c>
      <c r="Q136" s="75" t="str">
        <f>IFERROR(LARGE('M 50-59'!$AG$300:$AG$364,Q$29),"")</f>
        <v/>
      </c>
      <c r="R136" s="75" t="str">
        <f>IFERROR(LARGE('M 50-59'!$AG$300:$AG$364,R$29),"")</f>
        <v/>
      </c>
      <c r="S136" s="75" t="str">
        <f>IFERROR(LARGE('M 50-59'!$AG$300:$AG$364,S$29),"")</f>
        <v/>
      </c>
      <c r="T136" s="75" t="str">
        <f>IFERROR(LARGE('M 50-59'!$AG$300:$AG$364,T$29),"")</f>
        <v/>
      </c>
      <c r="U136" s="75" t="str">
        <f>IFERROR(LARGE('M 50-59'!$AG$300:$AG$364,U$29),"")</f>
        <v/>
      </c>
      <c r="V136" s="75" t="str">
        <f>IFERROR(LARGE('M 50-59'!$AG$300:$AG$364,V$29),"")</f>
        <v/>
      </c>
      <c r="W136" s="75" t="str">
        <f>IFERROR(LARGE('M 50-59'!$AG$300:$AG$364,W$29),"")</f>
        <v/>
      </c>
      <c r="X136" s="75" t="str">
        <f>IFERROR(LARGE('M 50-59'!$AG$300:$AG$364,X$29),"")</f>
        <v/>
      </c>
      <c r="Y136" s="75" t="str">
        <f>IFERROR(LARGE('M 50-59'!$AG$300:$AG$364,Y$29),"")</f>
        <v/>
      </c>
      <c r="Z136" s="75" t="str">
        <f>IFERROR(LARGE('M 50-59'!$AG$300:$AG$364,Z$29),"")</f>
        <v/>
      </c>
      <c r="AA136" s="75" t="str">
        <f>IFERROR(LARGE('M 50-59'!$AG$300:$AG$364,AA$29),"")</f>
        <v/>
      </c>
      <c r="AB136" s="75" t="str">
        <f>IFERROR(LARGE('M 50-59'!$AG$300:$AG$364,AB$29),"")</f>
        <v/>
      </c>
      <c r="AC136" s="75" t="str">
        <f>IFERROR(LARGE('M 50-59'!$AG$300:$AG$364,AC$29),"")</f>
        <v/>
      </c>
      <c r="AD136" s="75" t="str">
        <f>IFERROR(LARGE('M 50-59'!$AG$300:$AG$364,AD$29),"")</f>
        <v/>
      </c>
      <c r="AE136" s="75" t="str">
        <f>IFERROR(LARGE('M 50-59'!$AG$300:$AG$364,AE$29),"")</f>
        <v/>
      </c>
      <c r="AF136" s="75" t="str">
        <f>IFERROR(LARGE('M 50-59'!$AG$300:$AG$364,AF$29),"")</f>
        <v/>
      </c>
      <c r="AG136" s="75" t="str">
        <f>IFERROR(LARGE('M 50-59'!$AG$300:$AG$364,AG$29),"")</f>
        <v/>
      </c>
      <c r="AH136" s="75" t="str">
        <f>IFERROR(LARGE('M 50-59'!$AG$300:$AG$364,AH$29),"")</f>
        <v/>
      </c>
      <c r="AI136" s="75" t="str">
        <f>IFERROR(LARGE('M 50-59'!$AG$300:$AG$364,AI$29),"")</f>
        <v/>
      </c>
      <c r="AJ136" s="75" t="str">
        <f>IFERROR(LARGE('M 50-59'!$AG$300:$AG$364,AJ$29),"")</f>
        <v/>
      </c>
      <c r="AK136" s="75" t="str">
        <f>IFERROR(LARGE('M 50-59'!$AG$300:$AG$364,AK$29),"")</f>
        <v/>
      </c>
      <c r="AL136" s="75" t="str">
        <f>IFERROR(LARGE('M 50-59'!$AG$300:$AG$364,AL$29),"")</f>
        <v/>
      </c>
      <c r="AM136" s="75" t="str">
        <f>IFERROR(LARGE('M 50-59'!$AG$300:$AG$364,AM$29),"")</f>
        <v/>
      </c>
      <c r="AN136" s="75" t="str">
        <f>IFERROR(LARGE('M 50-59'!$AG$300:$AG$364,AN$29),"")</f>
        <v/>
      </c>
      <c r="AO136" s="75" t="str">
        <f>IFERROR(LARGE('M 50-59'!$AG$300:$AG$364,AO$29),"")</f>
        <v/>
      </c>
      <c r="AP136" s="75" t="str">
        <f>IFERROR(LARGE('M 50-59'!$AG$300:$AG$364,AP$29),"")</f>
        <v/>
      </c>
      <c r="AQ136" s="76" t="str">
        <f>IFERROR(LARGE('M 50-59'!$AG$300:$AG$364,AQ$29),"")</f>
        <v/>
      </c>
    </row>
    <row r="137" spans="1:43" hidden="1" x14ac:dyDescent="0.2">
      <c r="B137" s="69" t="s">
        <v>92</v>
      </c>
      <c r="D137" s="74">
        <f>IFERROR(LARGE('M 60-69'!$AG$300:$AG$366,D$29),"")</f>
        <v>1.0029999999999999</v>
      </c>
      <c r="E137" s="75">
        <f>IFERROR(LARGE('M 60-69'!$AG$300:$AG$366,E$29),"")</f>
        <v>3.0000000000000001E-3</v>
      </c>
      <c r="F137" s="75">
        <f>IFERROR(LARGE('M 60-69'!$AG$300:$AG$366,F$29),"")</f>
        <v>3.0000000000000001E-3</v>
      </c>
      <c r="G137" s="75">
        <f>IFERROR(LARGE('M 60-69'!$AG$300:$AG$366,G$29),"")</f>
        <v>3.0000000000000001E-3</v>
      </c>
      <c r="H137" s="75" t="str">
        <f>IFERROR(LARGE('M 60-69'!$AG$300:$AG$366,H$29),"")</f>
        <v/>
      </c>
      <c r="I137" s="75" t="str">
        <f>IFERROR(LARGE('M 60-69'!$AG$300:$AG$366,I$29),"")</f>
        <v/>
      </c>
      <c r="J137" s="75" t="str">
        <f>IFERROR(LARGE('M 60-69'!$AG$300:$AG$366,J$29),"")</f>
        <v/>
      </c>
      <c r="K137" s="75" t="str">
        <f>IFERROR(LARGE('M 60-69'!$AG$300:$AG$366,K$29),"")</f>
        <v/>
      </c>
      <c r="L137" s="75" t="str">
        <f>IFERROR(LARGE('M 60-69'!$AG$300:$AG$366,L$29),"")</f>
        <v/>
      </c>
      <c r="M137" s="75" t="str">
        <f>IFERROR(LARGE('M 60-69'!$AG$300:$AG$366,M$29),"")</f>
        <v/>
      </c>
      <c r="N137" s="75" t="str">
        <f>IFERROR(LARGE('M 60-69'!$AG$300:$AG$366,N$29),"")</f>
        <v/>
      </c>
      <c r="O137" s="75" t="str">
        <f>IFERROR(LARGE('M 60-69'!$AG$300:$AG$366,O$29),"")</f>
        <v/>
      </c>
      <c r="P137" s="75" t="str">
        <f>IFERROR(LARGE('M 60-69'!$AG$300:$AG$366,P$29),"")</f>
        <v/>
      </c>
      <c r="Q137" s="75" t="str">
        <f>IFERROR(LARGE('M 60-69'!$AG$300:$AG$366,Q$29),"")</f>
        <v/>
      </c>
      <c r="R137" s="75" t="str">
        <f>IFERROR(LARGE('M 60-69'!$AG$300:$AG$366,R$29),"")</f>
        <v/>
      </c>
      <c r="S137" s="75" t="str">
        <f>IFERROR(LARGE('M 60-69'!$AG$300:$AG$366,S$29),"")</f>
        <v/>
      </c>
      <c r="T137" s="75" t="str">
        <f>IFERROR(LARGE('M 60-69'!$AG$300:$AG$366,T$29),"")</f>
        <v/>
      </c>
      <c r="U137" s="75" t="str">
        <f>IFERROR(LARGE('M 60-69'!$AG$300:$AG$366,U$29),"")</f>
        <v/>
      </c>
      <c r="V137" s="75" t="str">
        <f>IFERROR(LARGE('M 60-69'!$AG$300:$AG$366,V$29),"")</f>
        <v/>
      </c>
      <c r="W137" s="75" t="str">
        <f>IFERROR(LARGE('M 60-69'!$AG$300:$AG$366,W$29),"")</f>
        <v/>
      </c>
      <c r="X137" s="75" t="str">
        <f>IFERROR(LARGE('M 60-69'!$AG$300:$AG$366,X$29),"")</f>
        <v/>
      </c>
      <c r="Y137" s="75" t="str">
        <f>IFERROR(LARGE('M 60-69'!$AG$300:$AG$366,Y$29),"")</f>
        <v/>
      </c>
      <c r="Z137" s="75" t="str">
        <f>IFERROR(LARGE('M 60-69'!$AG$300:$AG$366,Z$29),"")</f>
        <v/>
      </c>
      <c r="AA137" s="75" t="str">
        <f>IFERROR(LARGE('M 60-69'!$AG$300:$AG$366,AA$29),"")</f>
        <v/>
      </c>
      <c r="AB137" s="75" t="str">
        <f>IFERROR(LARGE('M 60-69'!$AG$300:$AG$366,AB$29),"")</f>
        <v/>
      </c>
      <c r="AC137" s="75" t="str">
        <f>IFERROR(LARGE('M 60-69'!$AG$300:$AG$366,AC$29),"")</f>
        <v/>
      </c>
      <c r="AD137" s="75" t="str">
        <f>IFERROR(LARGE('M 60-69'!$AG$300:$AG$366,AD$29),"")</f>
        <v/>
      </c>
      <c r="AE137" s="75" t="str">
        <f>IFERROR(LARGE('M 60-69'!$AG$300:$AG$366,AE$29),"")</f>
        <v/>
      </c>
      <c r="AF137" s="75" t="str">
        <f>IFERROR(LARGE('M 60-69'!$AG$300:$AG$366,AF$29),"")</f>
        <v/>
      </c>
      <c r="AG137" s="75" t="str">
        <f>IFERROR(LARGE('M 60-69'!$AG$300:$AG$366,AG$29),"")</f>
        <v/>
      </c>
      <c r="AH137" s="75" t="str">
        <f>IFERROR(LARGE('M 60-69'!$AG$300:$AG$366,AH$29),"")</f>
        <v/>
      </c>
      <c r="AI137" s="75" t="str">
        <f>IFERROR(LARGE('M 60-69'!$AG$300:$AG$366,AI$29),"")</f>
        <v/>
      </c>
      <c r="AJ137" s="75" t="str">
        <f>IFERROR(LARGE('M 60-69'!$AG$300:$AG$366,AJ$29),"")</f>
        <v/>
      </c>
      <c r="AK137" s="75" t="str">
        <f>IFERROR(LARGE('M 60-69'!$AG$300:$AG$366,AK$29),"")</f>
        <v/>
      </c>
      <c r="AL137" s="75" t="str">
        <f>IFERROR(LARGE('M 60-69'!$AG$300:$AG$366,AL$29),"")</f>
        <v/>
      </c>
      <c r="AM137" s="75" t="str">
        <f>IFERROR(LARGE('M 60-69'!$AG$300:$AG$366,AM$29),"")</f>
        <v/>
      </c>
      <c r="AN137" s="75" t="str">
        <f>IFERROR(LARGE('M 60-69'!$AG$300:$AG$366,AN$29),"")</f>
        <v/>
      </c>
      <c r="AO137" s="75" t="str">
        <f>IFERROR(LARGE('M 60-69'!$AG$300:$AG$366,AO$29),"")</f>
        <v/>
      </c>
      <c r="AP137" s="75" t="str">
        <f>IFERROR(LARGE('M 60-69'!$AG$300:$AG$366,AP$29),"")</f>
        <v/>
      </c>
      <c r="AQ137" s="76" t="str">
        <f>IFERROR(LARGE('M 60-69'!$AG$300:$AG$366,AQ$29),"")</f>
        <v/>
      </c>
    </row>
    <row r="138" spans="1:43" hidden="1" x14ac:dyDescent="0.2">
      <c r="B138" s="69" t="s">
        <v>114</v>
      </c>
      <c r="D138" s="74">
        <f>IFERROR(LARGE('M 70+'!$AG$300:$AG$353,D$29),"")</f>
        <v>5.0019999999999998</v>
      </c>
      <c r="E138" s="75" t="str">
        <f>IFERROR(LARGE('M 70+'!$AG$300:$AG$353,E$29),"")</f>
        <v/>
      </c>
      <c r="F138" s="75" t="str">
        <f>IFERROR(LARGE('M 70+'!$AG$300:$AG$353,F$29),"")</f>
        <v/>
      </c>
      <c r="G138" s="75" t="str">
        <f>IFERROR(LARGE('M 70+'!$AG$300:$AG$353,G$29),"")</f>
        <v/>
      </c>
      <c r="H138" s="75" t="str">
        <f>IFERROR(LARGE('M 70+'!$AG$300:$AG$353,H$29),"")</f>
        <v/>
      </c>
      <c r="I138" s="75" t="str">
        <f>IFERROR(LARGE('M 70+'!$AG$300:$AG$353,I$29),"")</f>
        <v/>
      </c>
      <c r="J138" s="75" t="str">
        <f>IFERROR(LARGE('M 70+'!$AG$300:$AG$353,J$29),"")</f>
        <v/>
      </c>
      <c r="K138" s="75" t="str">
        <f>IFERROR(LARGE('M 70+'!$AG$300:$AG$353,K$29),"")</f>
        <v/>
      </c>
      <c r="L138" s="75" t="str">
        <f>IFERROR(LARGE('M 70+'!$AG$300:$AG$353,L$29),"")</f>
        <v/>
      </c>
      <c r="M138" s="75" t="str">
        <f>IFERROR(LARGE('M 70+'!$AG$300:$AG$353,M$29),"")</f>
        <v/>
      </c>
      <c r="N138" s="75" t="str">
        <f>IFERROR(LARGE('M 70+'!$AG$300:$AG$353,N$29),"")</f>
        <v/>
      </c>
      <c r="O138" s="75" t="str">
        <f>IFERROR(LARGE('M 70+'!$AG$300:$AG$353,O$29),"")</f>
        <v/>
      </c>
      <c r="P138" s="75" t="str">
        <f>IFERROR(LARGE('M 70+'!$AG$300:$AG$353,P$29),"")</f>
        <v/>
      </c>
      <c r="Q138" s="75" t="str">
        <f>IFERROR(LARGE('M 70+'!$AG$300:$AG$353,Q$29),"")</f>
        <v/>
      </c>
      <c r="R138" s="75" t="str">
        <f>IFERROR(LARGE('M 70+'!$AG$300:$AG$353,R$29),"")</f>
        <v/>
      </c>
      <c r="S138" s="75" t="str">
        <f>IFERROR(LARGE('M 70+'!$AG$300:$AG$353,S$29),"")</f>
        <v/>
      </c>
      <c r="T138" s="75" t="str">
        <f>IFERROR(LARGE('M 70+'!$AG$300:$AG$353,T$29),"")</f>
        <v/>
      </c>
      <c r="U138" s="75" t="str">
        <f>IFERROR(LARGE('M 70+'!$AG$300:$AG$353,U$29),"")</f>
        <v/>
      </c>
      <c r="V138" s="75" t="str">
        <f>IFERROR(LARGE('M 70+'!$AG$300:$AG$353,V$29),"")</f>
        <v/>
      </c>
      <c r="W138" s="75" t="str">
        <f>IFERROR(LARGE('M 70+'!$AG$300:$AG$353,W$29),"")</f>
        <v/>
      </c>
      <c r="X138" s="75" t="str">
        <f>IFERROR(LARGE('M 70+'!$AG$300:$AG$353,X$29),"")</f>
        <v/>
      </c>
      <c r="Y138" s="75" t="str">
        <f>IFERROR(LARGE('M 70+'!$AG$300:$AG$353,Y$29),"")</f>
        <v/>
      </c>
      <c r="Z138" s="75" t="str">
        <f>IFERROR(LARGE('M 70+'!$AG$300:$AG$353,Z$29),"")</f>
        <v/>
      </c>
      <c r="AA138" s="75" t="str">
        <f>IFERROR(LARGE('M 70+'!$AG$300:$AG$353,AA$29),"")</f>
        <v/>
      </c>
      <c r="AB138" s="75" t="str">
        <f>IFERROR(LARGE('M 70+'!$AG$300:$AG$353,AB$29),"")</f>
        <v/>
      </c>
      <c r="AC138" s="75" t="str">
        <f>IFERROR(LARGE('M 70+'!$AG$300:$AG$353,AC$29),"")</f>
        <v/>
      </c>
      <c r="AD138" s="75" t="str">
        <f>IFERROR(LARGE('M 70+'!$AG$300:$AG$353,AD$29),"")</f>
        <v/>
      </c>
      <c r="AE138" s="75" t="str">
        <f>IFERROR(LARGE('M 70+'!$AG$300:$AG$353,AE$29),"")</f>
        <v/>
      </c>
      <c r="AF138" s="75" t="str">
        <f>IFERROR(LARGE('M 70+'!$AG$300:$AG$353,AF$29),"")</f>
        <v/>
      </c>
      <c r="AG138" s="75" t="str">
        <f>IFERROR(LARGE('M 70+'!$AG$300:$AG$353,AG$29),"")</f>
        <v/>
      </c>
      <c r="AH138" s="75" t="str">
        <f>IFERROR(LARGE('M 70+'!$AG$300:$AG$353,AH$29),"")</f>
        <v/>
      </c>
      <c r="AI138" s="75" t="str">
        <f>IFERROR(LARGE('M 70+'!$AG$300:$AG$353,AI$29),"")</f>
        <v/>
      </c>
      <c r="AJ138" s="75" t="str">
        <f>IFERROR(LARGE('M 70+'!$AG$300:$AG$353,AJ$29),"")</f>
        <v/>
      </c>
      <c r="AK138" s="75" t="str">
        <f>IFERROR(LARGE('M 70+'!$AG$300:$AG$353,AK$29),"")</f>
        <v/>
      </c>
      <c r="AL138" s="75" t="str">
        <f>IFERROR(LARGE('M 70+'!$AG$300:$AG$353,AL$29),"")</f>
        <v/>
      </c>
      <c r="AM138" s="75" t="str">
        <f>IFERROR(LARGE('M 70+'!$AG$300:$AG$353,AM$29),"")</f>
        <v/>
      </c>
      <c r="AN138" s="75" t="str">
        <f>IFERROR(LARGE('M 70+'!$AG$300:$AG$353,AN$29),"")</f>
        <v/>
      </c>
      <c r="AO138" s="75" t="str">
        <f>IFERROR(LARGE('M 70+'!$AG$300:$AG$353,AO$29),"")</f>
        <v/>
      </c>
      <c r="AP138" s="75" t="str">
        <f>IFERROR(LARGE('M 70+'!$AG$300:$AG$353,AP$29),"")</f>
        <v/>
      </c>
      <c r="AQ138" s="76" t="str">
        <f>IFERROR(LARGE('M 70+'!$AG$300:$AG$353,AQ$29),"")</f>
        <v/>
      </c>
    </row>
    <row r="139" spans="1:43" hidden="1" x14ac:dyDescent="0.2">
      <c r="B139" s="70" t="s">
        <v>116</v>
      </c>
      <c r="D139" s="74" t="str">
        <f>IFERROR(LARGE('N 35-44'!$AG$300:$AG$362,D$29),"")</f>
        <v/>
      </c>
      <c r="E139" s="75" t="str">
        <f>IFERROR(LARGE('N 35-44'!$AG$300:$AG$362,E$29),"")</f>
        <v/>
      </c>
      <c r="F139" s="75" t="str">
        <f>IFERROR(LARGE('N 35-44'!$AG$300:$AG$362,F$29),"")</f>
        <v/>
      </c>
      <c r="G139" s="75" t="str">
        <f>IFERROR(LARGE('N 35-44'!$AG$300:$AG$362,G$29),"")</f>
        <v/>
      </c>
      <c r="H139" s="75" t="str">
        <f>IFERROR(LARGE('N 35-44'!$AG$300:$AG$362,H$29),"")</f>
        <v/>
      </c>
      <c r="I139" s="75" t="str">
        <f>IFERROR(LARGE('N 35-44'!$AG$300:$AG$362,I$29),"")</f>
        <v/>
      </c>
      <c r="J139" s="75" t="str">
        <f>IFERROR(LARGE('N 35-44'!$AG$300:$AG$362,J$29),"")</f>
        <v/>
      </c>
      <c r="K139" s="75" t="str">
        <f>IFERROR(LARGE('N 35-44'!$AG$300:$AG$362,K$29),"")</f>
        <v/>
      </c>
      <c r="L139" s="75" t="str">
        <f>IFERROR(LARGE('N 35-44'!$AG$300:$AG$362,L$29),"")</f>
        <v/>
      </c>
      <c r="M139" s="75" t="str">
        <f>IFERROR(LARGE('N 35-44'!$AG$300:$AG$362,M$29),"")</f>
        <v/>
      </c>
      <c r="N139" s="75" t="str">
        <f>IFERROR(LARGE('N 35-44'!$AG$300:$AG$362,N$29),"")</f>
        <v/>
      </c>
      <c r="O139" s="75" t="str">
        <f>IFERROR(LARGE('N 35-44'!$AG$300:$AG$362,O$29),"")</f>
        <v/>
      </c>
      <c r="P139" s="75" t="str">
        <f>IFERROR(LARGE('N 35-44'!$AG$300:$AG$362,P$29),"")</f>
        <v/>
      </c>
      <c r="Q139" s="75" t="str">
        <f>IFERROR(LARGE('N 35-44'!$AG$300:$AG$362,Q$29),"")</f>
        <v/>
      </c>
      <c r="R139" s="75" t="str">
        <f>IFERROR(LARGE('N 35-44'!$AG$300:$AG$362,R$29),"")</f>
        <v/>
      </c>
      <c r="S139" s="75" t="str">
        <f>IFERROR(LARGE('N 35-44'!$AG$300:$AG$362,S$29),"")</f>
        <v/>
      </c>
      <c r="T139" s="75" t="str">
        <f>IFERROR(LARGE('N 35-44'!$AG$300:$AG$362,T$29),"")</f>
        <v/>
      </c>
      <c r="U139" s="75" t="str">
        <f>IFERROR(LARGE('N 35-44'!$AG$300:$AG$362,U$29),"")</f>
        <v/>
      </c>
      <c r="V139" s="75" t="str">
        <f>IFERROR(LARGE('N 35-44'!$AG$300:$AG$362,V$29),"")</f>
        <v/>
      </c>
      <c r="W139" s="75" t="str">
        <f>IFERROR(LARGE('N 35-44'!$AG$300:$AG$362,W$29),"")</f>
        <v/>
      </c>
      <c r="X139" s="75" t="str">
        <f>IFERROR(LARGE('N 35-44'!$AG$300:$AG$362,X$29),"")</f>
        <v/>
      </c>
      <c r="Y139" s="75" t="str">
        <f>IFERROR(LARGE('N 35-44'!$AG$300:$AG$362,Y$29),"")</f>
        <v/>
      </c>
      <c r="Z139" s="75" t="str">
        <f>IFERROR(LARGE('N 35-44'!$AG$300:$AG$362,Z$29),"")</f>
        <v/>
      </c>
      <c r="AA139" s="75" t="str">
        <f>IFERROR(LARGE('N 35-44'!$AG$300:$AG$362,AA$29),"")</f>
        <v/>
      </c>
      <c r="AB139" s="75" t="str">
        <f>IFERROR(LARGE('N 35-44'!$AG$300:$AG$362,AB$29),"")</f>
        <v/>
      </c>
      <c r="AC139" s="75" t="str">
        <f>IFERROR(LARGE('N 35-44'!$AG$300:$AG$362,AC$29),"")</f>
        <v/>
      </c>
      <c r="AD139" s="75" t="str">
        <f>IFERROR(LARGE('N 35-44'!$AG$300:$AG$362,AD$29),"")</f>
        <v/>
      </c>
      <c r="AE139" s="75" t="str">
        <f>IFERROR(LARGE('N 35-44'!$AG$300:$AG$362,AE$29),"")</f>
        <v/>
      </c>
      <c r="AF139" s="75" t="str">
        <f>IFERROR(LARGE('N 35-44'!$AG$300:$AG$362,AF$29),"")</f>
        <v/>
      </c>
      <c r="AG139" s="75" t="str">
        <f>IFERROR(LARGE('N 35-44'!$AG$300:$AG$362,AG$29),"")</f>
        <v/>
      </c>
      <c r="AH139" s="75" t="str">
        <f>IFERROR(LARGE('N 35-44'!$AG$300:$AG$362,AH$29),"")</f>
        <v/>
      </c>
      <c r="AI139" s="75" t="str">
        <f>IFERROR(LARGE('N 35-44'!$AG$300:$AG$362,AI$29),"")</f>
        <v/>
      </c>
      <c r="AJ139" s="75" t="str">
        <f>IFERROR(LARGE('N 35-44'!$AG$300:$AG$362,AJ$29),"")</f>
        <v/>
      </c>
      <c r="AK139" s="75" t="str">
        <f>IFERROR(LARGE('N 35-44'!$AG$300:$AG$362,AK$29),"")</f>
        <v/>
      </c>
      <c r="AL139" s="75" t="str">
        <f>IFERROR(LARGE('N 35-44'!$AG$300:$AG$362,AL$29),"")</f>
        <v/>
      </c>
      <c r="AM139" s="75" t="str">
        <f>IFERROR(LARGE('N 35-44'!$AG$300:$AG$362,AM$29),"")</f>
        <v/>
      </c>
      <c r="AN139" s="75" t="str">
        <f>IFERROR(LARGE('N 35-44'!$AG$300:$AG$362,AN$29),"")</f>
        <v/>
      </c>
      <c r="AO139" s="75" t="str">
        <f>IFERROR(LARGE('N 35-44'!$AG$300:$AG$362,AO$29),"")</f>
        <v/>
      </c>
      <c r="AP139" s="75" t="str">
        <f>IFERROR(LARGE('N 35-44'!$AG$300:$AG$362,AP$29),"")</f>
        <v/>
      </c>
      <c r="AQ139" s="76" t="str">
        <f>IFERROR(LARGE('N 35-44'!$AG$300:$AG$362,AQ$29),"")</f>
        <v/>
      </c>
    </row>
    <row r="140" spans="1:43" hidden="1" x14ac:dyDescent="0.2">
      <c r="B140" s="70" t="s">
        <v>117</v>
      </c>
      <c r="D140" s="74" t="str">
        <f>IFERROR(LARGE('N 45-59'!$AG$300:$AG$363,D$29),"")</f>
        <v/>
      </c>
      <c r="E140" s="75" t="str">
        <f>IFERROR(LARGE('N 45-59'!$AG$300:$AG$363,E$29),"")</f>
        <v/>
      </c>
      <c r="F140" s="75" t="str">
        <f>IFERROR(LARGE('N 45-59'!$AG$300:$AG$363,F$29),"")</f>
        <v/>
      </c>
      <c r="G140" s="75" t="str">
        <f>IFERROR(LARGE('N 45-59'!$AG$300:$AG$363,G$29),"")</f>
        <v/>
      </c>
      <c r="H140" s="75" t="str">
        <f>IFERROR(LARGE('N 45-59'!$AG$300:$AG$363,H$29),"")</f>
        <v/>
      </c>
      <c r="I140" s="75" t="str">
        <f>IFERROR(LARGE('N 45-59'!$AG$300:$AG$363,I$29),"")</f>
        <v/>
      </c>
      <c r="J140" s="75" t="str">
        <f>IFERROR(LARGE('N 45-59'!$AG$300:$AG$363,J$29),"")</f>
        <v/>
      </c>
      <c r="K140" s="75" t="str">
        <f>IFERROR(LARGE('N 45-59'!$AG$300:$AG$363,K$29),"")</f>
        <v/>
      </c>
      <c r="L140" s="75" t="str">
        <f>IFERROR(LARGE('N 45-59'!$AG$300:$AG$363,L$29),"")</f>
        <v/>
      </c>
      <c r="M140" s="75" t="str">
        <f>IFERROR(LARGE('N 45-59'!$AG$300:$AG$363,M$29),"")</f>
        <v/>
      </c>
      <c r="N140" s="75" t="str">
        <f>IFERROR(LARGE('N 45-59'!$AG$300:$AG$363,N$29),"")</f>
        <v/>
      </c>
      <c r="O140" s="75" t="str">
        <f>IFERROR(LARGE('N 45-59'!$AG$300:$AG$363,O$29),"")</f>
        <v/>
      </c>
      <c r="P140" s="75" t="str">
        <f>IFERROR(LARGE('N 45-59'!$AG$300:$AG$363,P$29),"")</f>
        <v/>
      </c>
      <c r="Q140" s="75" t="str">
        <f>IFERROR(LARGE('N 45-59'!$AG$300:$AG$363,Q$29),"")</f>
        <v/>
      </c>
      <c r="R140" s="75" t="str">
        <f>IFERROR(LARGE('N 45-59'!$AG$300:$AG$363,R$29),"")</f>
        <v/>
      </c>
      <c r="S140" s="75" t="str">
        <f>IFERROR(LARGE('N 45-59'!$AG$300:$AG$363,S$29),"")</f>
        <v/>
      </c>
      <c r="T140" s="75" t="str">
        <f>IFERROR(LARGE('N 45-59'!$AG$300:$AG$363,T$29),"")</f>
        <v/>
      </c>
      <c r="U140" s="75" t="str">
        <f>IFERROR(LARGE('N 45-59'!$AG$300:$AG$363,U$29),"")</f>
        <v/>
      </c>
      <c r="V140" s="75" t="str">
        <f>IFERROR(LARGE('N 45-59'!$AG$300:$AG$363,V$29),"")</f>
        <v/>
      </c>
      <c r="W140" s="75" t="str">
        <f>IFERROR(LARGE('N 45-59'!$AG$300:$AG$363,W$29),"")</f>
        <v/>
      </c>
      <c r="X140" s="75" t="str">
        <f>IFERROR(LARGE('N 45-59'!$AG$300:$AG$363,X$29),"")</f>
        <v/>
      </c>
      <c r="Y140" s="75" t="str">
        <f>IFERROR(LARGE('N 45-59'!$AG$300:$AG$363,Y$29),"")</f>
        <v/>
      </c>
      <c r="Z140" s="75" t="str">
        <f>IFERROR(LARGE('N 45-59'!$AG$300:$AG$363,Z$29),"")</f>
        <v/>
      </c>
      <c r="AA140" s="75" t="str">
        <f>IFERROR(LARGE('N 45-59'!$AG$300:$AG$363,AA$29),"")</f>
        <v/>
      </c>
      <c r="AB140" s="75" t="str">
        <f>IFERROR(LARGE('N 45-59'!$AG$300:$AG$363,AB$29),"")</f>
        <v/>
      </c>
      <c r="AC140" s="75" t="str">
        <f>IFERROR(LARGE('N 45-59'!$AG$300:$AG$363,AC$29),"")</f>
        <v/>
      </c>
      <c r="AD140" s="75" t="str">
        <f>IFERROR(LARGE('N 45-59'!$AG$300:$AG$363,AD$29),"")</f>
        <v/>
      </c>
      <c r="AE140" s="75" t="str">
        <f>IFERROR(LARGE('N 45-59'!$AG$300:$AG$363,AE$29),"")</f>
        <v/>
      </c>
      <c r="AF140" s="75" t="str">
        <f>IFERROR(LARGE('N 45-59'!$AG$300:$AG$363,AF$29),"")</f>
        <v/>
      </c>
      <c r="AG140" s="75" t="str">
        <f>IFERROR(LARGE('N 45-59'!$AG$300:$AG$363,AG$29),"")</f>
        <v/>
      </c>
      <c r="AH140" s="75" t="str">
        <f>IFERROR(LARGE('N 45-59'!$AG$300:$AG$363,AH$29),"")</f>
        <v/>
      </c>
      <c r="AI140" s="75" t="str">
        <f>IFERROR(LARGE('N 45-59'!$AG$300:$AG$363,AI$29),"")</f>
        <v/>
      </c>
      <c r="AJ140" s="75" t="str">
        <f>IFERROR(LARGE('N 45-59'!$AG$300:$AG$363,AJ$29),"")</f>
        <v/>
      </c>
      <c r="AK140" s="75" t="str">
        <f>IFERROR(LARGE('N 45-59'!$AG$300:$AG$363,AK$29),"")</f>
        <v/>
      </c>
      <c r="AL140" s="75" t="str">
        <f>IFERROR(LARGE('N 45-59'!$AG$300:$AG$363,AL$29),"")</f>
        <v/>
      </c>
      <c r="AM140" s="75" t="str">
        <f>IFERROR(LARGE('N 45-59'!$AG$300:$AG$363,AM$29),"")</f>
        <v/>
      </c>
      <c r="AN140" s="75" t="str">
        <f>IFERROR(LARGE('N 45-59'!$AG$300:$AG$363,AN$29),"")</f>
        <v/>
      </c>
      <c r="AO140" s="75" t="str">
        <f>IFERROR(LARGE('N 45-59'!$AG$300:$AG$363,AO$29),"")</f>
        <v/>
      </c>
      <c r="AP140" s="75" t="str">
        <f>IFERROR(LARGE('N 45-59'!$AG$300:$AG$363,AP$29),"")</f>
        <v/>
      </c>
      <c r="AQ140" s="76" t="str">
        <f>IFERROR(LARGE('N 45-59'!$AG$300:$AG$363,AQ$29),"")</f>
        <v/>
      </c>
    </row>
    <row r="141" spans="1:43" hidden="1" x14ac:dyDescent="0.2">
      <c r="B141" s="70" t="s">
        <v>93</v>
      </c>
      <c r="D141" s="74" t="str">
        <f>IFERROR(LARGE('N 60-69'!$AG$300:$AG$366,D$29),"")</f>
        <v/>
      </c>
      <c r="E141" s="75" t="str">
        <f>IFERROR(LARGE('N 60-69'!$AG$300:$AG$366,E$29),"")</f>
        <v/>
      </c>
      <c r="F141" s="75" t="str">
        <f>IFERROR(LARGE('N 60-69'!$AG$300:$AG$366,F$29),"")</f>
        <v/>
      </c>
      <c r="G141" s="75" t="str">
        <f>IFERROR(LARGE('N 60-69'!$AG$300:$AG$366,G$29),"")</f>
        <v/>
      </c>
      <c r="H141" s="75" t="str">
        <f>IFERROR(LARGE('N 60-69'!$AG$300:$AG$366,H$29),"")</f>
        <v/>
      </c>
      <c r="I141" s="75" t="str">
        <f>IFERROR(LARGE('N 60-69'!$AG$300:$AG$366,I$29),"")</f>
        <v/>
      </c>
      <c r="J141" s="75" t="str">
        <f>IFERROR(LARGE('N 60-69'!$AG$300:$AG$366,J$29),"")</f>
        <v/>
      </c>
      <c r="K141" s="75" t="str">
        <f>IFERROR(LARGE('N 60-69'!$AG$300:$AG$366,K$29),"")</f>
        <v/>
      </c>
      <c r="L141" s="75" t="str">
        <f>IFERROR(LARGE('N 60-69'!$AG$300:$AG$366,L$29),"")</f>
        <v/>
      </c>
      <c r="M141" s="75" t="str">
        <f>IFERROR(LARGE('N 60-69'!$AG$300:$AG$366,M$29),"")</f>
        <v/>
      </c>
      <c r="N141" s="75" t="str">
        <f>IFERROR(LARGE('N 60-69'!$AG$300:$AG$366,N$29),"")</f>
        <v/>
      </c>
      <c r="O141" s="75" t="str">
        <f>IFERROR(LARGE('N 60-69'!$AG$300:$AG$366,O$29),"")</f>
        <v/>
      </c>
      <c r="P141" s="75" t="str">
        <f>IFERROR(LARGE('N 60-69'!$AG$300:$AG$366,P$29),"")</f>
        <v/>
      </c>
      <c r="Q141" s="75" t="str">
        <f>IFERROR(LARGE('N 60-69'!$AG$300:$AG$366,Q$29),"")</f>
        <v/>
      </c>
      <c r="R141" s="75" t="str">
        <f>IFERROR(LARGE('N 60-69'!$AG$300:$AG$366,R$29),"")</f>
        <v/>
      </c>
      <c r="S141" s="75" t="str">
        <f>IFERROR(LARGE('N 60-69'!$AG$300:$AG$366,S$29),"")</f>
        <v/>
      </c>
      <c r="T141" s="75" t="str">
        <f>IFERROR(LARGE('N 60-69'!$AG$300:$AG$366,T$29),"")</f>
        <v/>
      </c>
      <c r="U141" s="75" t="str">
        <f>IFERROR(LARGE('N 60-69'!$AG$300:$AG$366,U$29),"")</f>
        <v/>
      </c>
      <c r="V141" s="75" t="str">
        <f>IFERROR(LARGE('N 60-69'!$AG$300:$AG$366,V$29),"")</f>
        <v/>
      </c>
      <c r="W141" s="75" t="str">
        <f>IFERROR(LARGE('N 60-69'!$AG$300:$AG$366,W$29),"")</f>
        <v/>
      </c>
      <c r="X141" s="75" t="str">
        <f>IFERROR(LARGE('N 60-69'!$AG$300:$AG$366,X$29),"")</f>
        <v/>
      </c>
      <c r="Y141" s="75" t="str">
        <f>IFERROR(LARGE('N 60-69'!$AG$300:$AG$366,Y$29),"")</f>
        <v/>
      </c>
      <c r="Z141" s="75" t="str">
        <f>IFERROR(LARGE('N 60-69'!$AG$300:$AG$366,Z$29),"")</f>
        <v/>
      </c>
      <c r="AA141" s="75" t="str">
        <f>IFERROR(LARGE('N 60-69'!$AG$300:$AG$366,AA$29),"")</f>
        <v/>
      </c>
      <c r="AB141" s="75" t="str">
        <f>IFERROR(LARGE('N 60-69'!$AG$300:$AG$366,AB$29),"")</f>
        <v/>
      </c>
      <c r="AC141" s="75" t="str">
        <f>IFERROR(LARGE('N 60-69'!$AG$300:$AG$366,AC$29),"")</f>
        <v/>
      </c>
      <c r="AD141" s="75" t="str">
        <f>IFERROR(LARGE('N 60-69'!$AG$300:$AG$366,AD$29),"")</f>
        <v/>
      </c>
      <c r="AE141" s="75" t="str">
        <f>IFERROR(LARGE('N 60-69'!$AG$300:$AG$366,AE$29),"")</f>
        <v/>
      </c>
      <c r="AF141" s="75" t="str">
        <f>IFERROR(LARGE('N 60-69'!$AG$300:$AG$366,AF$29),"")</f>
        <v/>
      </c>
      <c r="AG141" s="75" t="str">
        <f>IFERROR(LARGE('N 60-69'!$AG$300:$AG$366,AG$29),"")</f>
        <v/>
      </c>
      <c r="AH141" s="75" t="str">
        <f>IFERROR(LARGE('N 60-69'!$AG$300:$AG$366,AH$29),"")</f>
        <v/>
      </c>
      <c r="AI141" s="75" t="str">
        <f>IFERROR(LARGE('N 60-69'!$AG$300:$AG$366,AI$29),"")</f>
        <v/>
      </c>
      <c r="AJ141" s="75" t="str">
        <f>IFERROR(LARGE('N 60-69'!$AG$300:$AG$366,AJ$29),"")</f>
        <v/>
      </c>
      <c r="AK141" s="75" t="str">
        <f>IFERROR(LARGE('N 60-69'!$AG$300:$AG$366,AK$29),"")</f>
        <v/>
      </c>
      <c r="AL141" s="75" t="str">
        <f>IFERROR(LARGE('N 60-69'!$AG$300:$AG$366,AL$29),"")</f>
        <v/>
      </c>
      <c r="AM141" s="75" t="str">
        <f>IFERROR(LARGE('N 60-69'!$AG$300:$AG$366,AM$29),"")</f>
        <v/>
      </c>
      <c r="AN141" s="75" t="str">
        <f>IFERROR(LARGE('N 60-69'!$AG$300:$AG$366,AN$29),"")</f>
        <v/>
      </c>
      <c r="AO141" s="75" t="str">
        <f>IFERROR(LARGE('N 60-69'!$AG$300:$AG$366,AO$29),"")</f>
        <v/>
      </c>
      <c r="AP141" s="75" t="str">
        <f>IFERROR(LARGE('N 60-69'!$AG$300:$AG$366,AP$29),"")</f>
        <v/>
      </c>
      <c r="AQ141" s="76" t="str">
        <f>IFERROR(LARGE('N 60-69'!$AG$300:$AG$366,AQ$29),"")</f>
        <v/>
      </c>
    </row>
    <row r="142" spans="1:43" hidden="1" x14ac:dyDescent="0.2">
      <c r="B142" s="70" t="s">
        <v>115</v>
      </c>
      <c r="D142" s="74">
        <f>IFERROR(LARGE('N 70+'!$AG$300:$AG$362,D$29),"")</f>
        <v>9.0000199999999992</v>
      </c>
      <c r="E142" s="75">
        <f>IFERROR(LARGE('N 70+'!$AG$300:$AG$362,E$29),"")</f>
        <v>6.0000200000000001</v>
      </c>
      <c r="F142" s="75" t="str">
        <f>IFERROR(LARGE('N 70+'!$AG$300:$AG$362,F$29),"")</f>
        <v/>
      </c>
      <c r="G142" s="75" t="str">
        <f>IFERROR(LARGE('N 70+'!$AG$300:$AG$362,G$29),"")</f>
        <v/>
      </c>
      <c r="H142" s="75" t="str">
        <f>IFERROR(LARGE('N 70+'!$AG$300:$AG$362,H$29),"")</f>
        <v/>
      </c>
      <c r="I142" s="75" t="str">
        <f>IFERROR(LARGE('N 70+'!$AG$300:$AG$362,I$29),"")</f>
        <v/>
      </c>
      <c r="J142" s="75" t="str">
        <f>IFERROR(LARGE('N 70+'!$AG$300:$AG$362,J$29),"")</f>
        <v/>
      </c>
      <c r="K142" s="75" t="str">
        <f>IFERROR(LARGE('N 70+'!$AG$300:$AG$362,K$29),"")</f>
        <v/>
      </c>
      <c r="L142" s="75" t="str">
        <f>IFERROR(LARGE('N 70+'!$AG$300:$AG$362,L$29),"")</f>
        <v/>
      </c>
      <c r="M142" s="75" t="str">
        <f>IFERROR(LARGE('N 70+'!$AG$300:$AG$362,M$29),"")</f>
        <v/>
      </c>
      <c r="N142" s="75" t="str">
        <f>IFERROR(LARGE('N 70+'!$AG$300:$AG$362,N$29),"")</f>
        <v/>
      </c>
      <c r="O142" s="75" t="str">
        <f>IFERROR(LARGE('N 70+'!$AG$300:$AG$362,O$29),"")</f>
        <v/>
      </c>
      <c r="P142" s="75" t="str">
        <f>IFERROR(LARGE('N 70+'!$AG$300:$AG$362,P$29),"")</f>
        <v/>
      </c>
      <c r="Q142" s="75" t="str">
        <f>IFERROR(LARGE('N 70+'!$AG$300:$AG$362,Q$29),"")</f>
        <v/>
      </c>
      <c r="R142" s="75" t="str">
        <f>IFERROR(LARGE('N 70+'!$AG$300:$AG$362,R$29),"")</f>
        <v/>
      </c>
      <c r="S142" s="75" t="str">
        <f>IFERROR(LARGE('N 70+'!$AG$300:$AG$362,S$29),"")</f>
        <v/>
      </c>
      <c r="T142" s="75" t="str">
        <f>IFERROR(LARGE('N 70+'!$AG$300:$AG$362,T$29),"")</f>
        <v/>
      </c>
      <c r="U142" s="75" t="str">
        <f>IFERROR(LARGE('N 70+'!$AG$300:$AG$362,U$29),"")</f>
        <v/>
      </c>
      <c r="V142" s="75" t="str">
        <f>IFERROR(LARGE('N 70+'!$AG$300:$AG$362,V$29),"")</f>
        <v/>
      </c>
      <c r="W142" s="75" t="str">
        <f>IFERROR(LARGE('N 70+'!$AG$300:$AG$362,W$29),"")</f>
        <v/>
      </c>
      <c r="X142" s="75" t="str">
        <f>IFERROR(LARGE('N 70+'!$AG$300:$AG$362,X$29),"")</f>
        <v/>
      </c>
      <c r="Y142" s="75" t="str">
        <f>IFERROR(LARGE('N 70+'!$AG$300:$AG$362,Y$29),"")</f>
        <v/>
      </c>
      <c r="Z142" s="75" t="str">
        <f>IFERROR(LARGE('N 70+'!$AG$300:$AG$362,Z$29),"")</f>
        <v/>
      </c>
      <c r="AA142" s="75" t="str">
        <f>IFERROR(LARGE('N 70+'!$AG$300:$AG$362,AA$29),"")</f>
        <v/>
      </c>
      <c r="AB142" s="75" t="str">
        <f>IFERROR(LARGE('N 70+'!$AG$300:$AG$362,AB$29),"")</f>
        <v/>
      </c>
      <c r="AC142" s="75" t="str">
        <f>IFERROR(LARGE('N 70+'!$AG$300:$AG$362,AC$29),"")</f>
        <v/>
      </c>
      <c r="AD142" s="75" t="str">
        <f>IFERROR(LARGE('N 70+'!$AG$300:$AG$362,AD$29),"")</f>
        <v/>
      </c>
      <c r="AE142" s="75" t="str">
        <f>IFERROR(LARGE('N 70+'!$AG$300:$AG$362,AE$29),"")</f>
        <v/>
      </c>
      <c r="AF142" s="75" t="str">
        <f>IFERROR(LARGE('N 70+'!$AG$300:$AG$362,AF$29),"")</f>
        <v/>
      </c>
      <c r="AG142" s="75" t="str">
        <f>IFERROR(LARGE('N 70+'!$AG$300:$AG$362,AG$29),"")</f>
        <v/>
      </c>
      <c r="AH142" s="75" t="str">
        <f>IFERROR(LARGE('N 70+'!$AG$300:$AG$362,AH$29),"")</f>
        <v/>
      </c>
      <c r="AI142" s="75" t="str">
        <f>IFERROR(LARGE('N 70+'!$AG$300:$AG$362,AI$29),"")</f>
        <v/>
      </c>
      <c r="AJ142" s="75" t="str">
        <f>IFERROR(LARGE('N 70+'!$AG$300:$AG$362,AJ$29),"")</f>
        <v/>
      </c>
      <c r="AK142" s="75" t="str">
        <f>IFERROR(LARGE('N 70+'!$AG$300:$AG$362,AK$29),"")</f>
        <v/>
      </c>
      <c r="AL142" s="75" t="str">
        <f>IFERROR(LARGE('N 70+'!$AG$300:$AG$362,AL$29),"")</f>
        <v/>
      </c>
      <c r="AM142" s="75" t="str">
        <f>IFERROR(LARGE('N 70+'!$AG$300:$AG$362,AM$29),"")</f>
        <v/>
      </c>
      <c r="AN142" s="75" t="str">
        <f>IFERROR(LARGE('N 70+'!$AG$300:$AG$362,AN$29),"")</f>
        <v/>
      </c>
      <c r="AO142" s="75" t="str">
        <f>IFERROR(LARGE('N 70+'!$AG$300:$AG$362,AO$29),"")</f>
        <v/>
      </c>
      <c r="AP142" s="75" t="str">
        <f>IFERROR(LARGE('N 70+'!$AG$300:$AG$362,AP$29),"")</f>
        <v/>
      </c>
      <c r="AQ142" s="76" t="str">
        <f>IFERROR(LARGE('N 70+'!$AG$300:$AG$362,AQ$29),"")</f>
        <v/>
      </c>
    </row>
    <row r="143" spans="1:43" hidden="1" x14ac:dyDescent="0.2">
      <c r="A143" s="63" t="s">
        <v>76</v>
      </c>
      <c r="B143" s="69" t="s">
        <v>90</v>
      </c>
      <c r="D143" s="71">
        <f>IFERROR(LARGE('M 35-49'!$AH$300:$AH$350,D$29),"")</f>
        <v>10.005000000000001</v>
      </c>
      <c r="E143" s="72">
        <f>IFERROR(LARGE('M 35-49'!$AH$300:$AH$350,E$29),"")</f>
        <v>8.0050000000000008</v>
      </c>
      <c r="F143" s="72">
        <f>IFERROR(LARGE('M 35-49'!$AH$300:$AH$350,F$29),"")</f>
        <v>6.0049999999999999</v>
      </c>
      <c r="G143" s="72">
        <f>IFERROR(LARGE('M 35-49'!$AH$300:$AH$350,G$29),"")</f>
        <v>5.0049999999999999</v>
      </c>
      <c r="H143" s="72">
        <f>IFERROR(LARGE('M 35-49'!$AH$300:$AH$350,H$29),"")</f>
        <v>5.0000000000000001E-3</v>
      </c>
      <c r="I143" s="72" t="str">
        <f>IFERROR(LARGE('M 35-49'!$AH$300:$AH$350,I$29),"")</f>
        <v/>
      </c>
      <c r="J143" s="72" t="str">
        <f>IFERROR(LARGE('M 35-49'!$AH$300:$AH$350,J$29),"")</f>
        <v/>
      </c>
      <c r="K143" s="72" t="str">
        <f>IFERROR(LARGE('M 35-49'!$AH$300:$AH$350,K$29),"")</f>
        <v/>
      </c>
      <c r="L143" s="72" t="str">
        <f>IFERROR(LARGE('M 35-49'!$AH$300:$AH$350,L$29),"")</f>
        <v/>
      </c>
      <c r="M143" s="72" t="str">
        <f>IFERROR(LARGE('M 35-49'!$AH$300:$AH$350,M$29),"")</f>
        <v/>
      </c>
      <c r="N143" s="72" t="str">
        <f>IFERROR(LARGE('M 35-49'!$AH$300:$AH$350,N$29),"")</f>
        <v/>
      </c>
      <c r="O143" s="72" t="str">
        <f>IFERROR(LARGE('M 35-49'!$AH$300:$AH$350,O$29),"")</f>
        <v/>
      </c>
      <c r="P143" s="72" t="str">
        <f>IFERROR(LARGE('M 35-49'!$AH$300:$AH$350,P$29),"")</f>
        <v/>
      </c>
      <c r="Q143" s="72" t="str">
        <f>IFERROR(LARGE('M 35-49'!$AH$300:$AH$350,Q$29),"")</f>
        <v/>
      </c>
      <c r="R143" s="72" t="str">
        <f>IFERROR(LARGE('M 35-49'!$AH$300:$AH$350,R$29),"")</f>
        <v/>
      </c>
      <c r="S143" s="72" t="str">
        <f>IFERROR(LARGE('M 35-49'!$AH$300:$AH$350,S$29),"")</f>
        <v/>
      </c>
      <c r="T143" s="72" t="str">
        <f>IFERROR(LARGE('M 35-49'!$AH$300:$AH$350,T$29),"")</f>
        <v/>
      </c>
      <c r="U143" s="72" t="str">
        <f>IFERROR(LARGE('M 35-49'!$AH$300:$AH$350,U$29),"")</f>
        <v/>
      </c>
      <c r="V143" s="72" t="str">
        <f>IFERROR(LARGE('M 35-49'!$AH$300:$AH$350,V$29),"")</f>
        <v/>
      </c>
      <c r="W143" s="72" t="str">
        <f>IFERROR(LARGE('M 35-49'!$AH$300:$AH$350,W$29),"")</f>
        <v/>
      </c>
      <c r="X143" s="72" t="str">
        <f>IFERROR(LARGE('M 35-49'!$AH$300:$AH$350,X$29),"")</f>
        <v/>
      </c>
      <c r="Y143" s="72" t="str">
        <f>IFERROR(LARGE('M 35-49'!$AH$300:$AH$350,Y$29),"")</f>
        <v/>
      </c>
      <c r="Z143" s="72" t="str">
        <f>IFERROR(LARGE('M 35-49'!$AH$300:$AH$350,Z$29),"")</f>
        <v/>
      </c>
      <c r="AA143" s="72" t="str">
        <f>IFERROR(LARGE('M 35-49'!$AH$300:$AH$350,AA$29),"")</f>
        <v/>
      </c>
      <c r="AB143" s="72" t="str">
        <f>IFERROR(LARGE('M 35-49'!$AH$300:$AH$350,AB$29),"")</f>
        <v/>
      </c>
      <c r="AC143" s="72" t="str">
        <f>IFERROR(LARGE('M 35-49'!$AH$300:$AH$350,AC$29),"")</f>
        <v/>
      </c>
      <c r="AD143" s="72" t="str">
        <f>IFERROR(LARGE('M 35-49'!$AH$300:$AH$350,AD$29),"")</f>
        <v/>
      </c>
      <c r="AE143" s="72" t="str">
        <f>IFERROR(LARGE('M 35-49'!$AH$300:$AH$350,AE$29),"")</f>
        <v/>
      </c>
      <c r="AF143" s="72" t="str">
        <f>IFERROR(LARGE('M 35-49'!$AH$300:$AH$350,AF$29),"")</f>
        <v/>
      </c>
      <c r="AG143" s="72" t="str">
        <f>IFERROR(LARGE('M 35-49'!$AH$300:$AH$350,AG$29),"")</f>
        <v/>
      </c>
      <c r="AH143" s="72" t="str">
        <f>IFERROR(LARGE('M 35-49'!$AH$300:$AH$350,AH$29),"")</f>
        <v/>
      </c>
      <c r="AI143" s="72" t="str">
        <f>IFERROR(LARGE('M 35-49'!$AH$300:$AH$350,AI$29),"")</f>
        <v/>
      </c>
      <c r="AJ143" s="72" t="str">
        <f>IFERROR(LARGE('M 35-49'!$AH$300:$AH$350,AJ$29),"")</f>
        <v/>
      </c>
      <c r="AK143" s="72" t="str">
        <f>IFERROR(LARGE('M 35-49'!$AH$300:$AH$350,AK$29),"")</f>
        <v/>
      </c>
      <c r="AL143" s="72" t="str">
        <f>IFERROR(LARGE('M 35-49'!$AH$300:$AH$350,AL$29),"")</f>
        <v/>
      </c>
      <c r="AM143" s="72" t="str">
        <f>IFERROR(LARGE('M 35-49'!$AH$300:$AH$350,AM$29),"")</f>
        <v/>
      </c>
      <c r="AN143" s="72" t="str">
        <f>IFERROR(LARGE('M 35-49'!$AH$300:$AH$350,AN$29),"")</f>
        <v/>
      </c>
      <c r="AO143" s="72" t="str">
        <f>IFERROR(LARGE('M 35-49'!$AH$300:$AH$350,AO$29),"")</f>
        <v/>
      </c>
      <c r="AP143" s="72" t="str">
        <f>IFERROR(LARGE('M 35-49'!$AH$300:$AH$350,AP$29),"")</f>
        <v/>
      </c>
      <c r="AQ143" s="73" t="str">
        <f>IFERROR(LARGE('M 35-49'!$AH$300:$AH$350,AQ$29),"")</f>
        <v/>
      </c>
    </row>
    <row r="144" spans="1:43" hidden="1" x14ac:dyDescent="0.2">
      <c r="B144" s="69" t="s">
        <v>91</v>
      </c>
      <c r="D144" s="74" t="str">
        <f>IFERROR(LARGE('M 50-59'!$AH$300:$AH$364,D$29),"")</f>
        <v/>
      </c>
      <c r="E144" s="75" t="str">
        <f>IFERROR(LARGE('M 50-59'!$AH$300:$AH$364,E$29),"")</f>
        <v/>
      </c>
      <c r="F144" s="75" t="str">
        <f>IFERROR(LARGE('M 50-59'!$AH$300:$AH$364,F$29),"")</f>
        <v/>
      </c>
      <c r="G144" s="75" t="str">
        <f>IFERROR(LARGE('M 50-59'!$AH$300:$AH$364,G$29),"")</f>
        <v/>
      </c>
      <c r="H144" s="75" t="str">
        <f>IFERROR(LARGE('M 50-59'!$AH$300:$AH$364,H$29),"")</f>
        <v/>
      </c>
      <c r="I144" s="75" t="str">
        <f>IFERROR(LARGE('M 50-59'!$AH$300:$AH$364,I$29),"")</f>
        <v/>
      </c>
      <c r="J144" s="75" t="str">
        <f>IFERROR(LARGE('M 50-59'!$AH$300:$AH$364,J$29),"")</f>
        <v/>
      </c>
      <c r="K144" s="75" t="str">
        <f>IFERROR(LARGE('M 50-59'!$AH$300:$AH$364,K$29),"")</f>
        <v/>
      </c>
      <c r="L144" s="75" t="str">
        <f>IFERROR(LARGE('M 50-59'!$AH$300:$AH$364,L$29),"")</f>
        <v/>
      </c>
      <c r="M144" s="75" t="str">
        <f>IFERROR(LARGE('M 50-59'!$AH$300:$AH$364,M$29),"")</f>
        <v/>
      </c>
      <c r="N144" s="75" t="str">
        <f>IFERROR(LARGE('M 50-59'!$AH$300:$AH$364,N$29),"")</f>
        <v/>
      </c>
      <c r="O144" s="75" t="str">
        <f>IFERROR(LARGE('M 50-59'!$AH$300:$AH$364,O$29),"")</f>
        <v/>
      </c>
      <c r="P144" s="75" t="str">
        <f>IFERROR(LARGE('M 50-59'!$AH$300:$AH$364,P$29),"")</f>
        <v/>
      </c>
      <c r="Q144" s="75" t="str">
        <f>IFERROR(LARGE('M 50-59'!$AH$300:$AH$364,Q$29),"")</f>
        <v/>
      </c>
      <c r="R144" s="75" t="str">
        <f>IFERROR(LARGE('M 50-59'!$AH$300:$AH$364,R$29),"")</f>
        <v/>
      </c>
      <c r="S144" s="75" t="str">
        <f>IFERROR(LARGE('M 50-59'!$AH$300:$AH$364,S$29),"")</f>
        <v/>
      </c>
      <c r="T144" s="75" t="str">
        <f>IFERROR(LARGE('M 50-59'!$AH$300:$AH$364,T$29),"")</f>
        <v/>
      </c>
      <c r="U144" s="75" t="str">
        <f>IFERROR(LARGE('M 50-59'!$AH$300:$AH$364,U$29),"")</f>
        <v/>
      </c>
      <c r="V144" s="75" t="str">
        <f>IFERROR(LARGE('M 50-59'!$AH$300:$AH$364,V$29),"")</f>
        <v/>
      </c>
      <c r="W144" s="75" t="str">
        <f>IFERROR(LARGE('M 50-59'!$AH$300:$AH$364,W$29),"")</f>
        <v/>
      </c>
      <c r="X144" s="75" t="str">
        <f>IFERROR(LARGE('M 50-59'!$AH$300:$AH$364,X$29),"")</f>
        <v/>
      </c>
      <c r="Y144" s="75" t="str">
        <f>IFERROR(LARGE('M 50-59'!$AH$300:$AH$364,Y$29),"")</f>
        <v/>
      </c>
      <c r="Z144" s="75" t="str">
        <f>IFERROR(LARGE('M 50-59'!$AH$300:$AH$364,Z$29),"")</f>
        <v/>
      </c>
      <c r="AA144" s="75" t="str">
        <f>IFERROR(LARGE('M 50-59'!$AH$300:$AH$364,AA$29),"")</f>
        <v/>
      </c>
      <c r="AB144" s="75" t="str">
        <f>IFERROR(LARGE('M 50-59'!$AH$300:$AH$364,AB$29),"")</f>
        <v/>
      </c>
      <c r="AC144" s="75" t="str">
        <f>IFERROR(LARGE('M 50-59'!$AH$300:$AH$364,AC$29),"")</f>
        <v/>
      </c>
      <c r="AD144" s="75" t="str">
        <f>IFERROR(LARGE('M 50-59'!$AH$300:$AH$364,AD$29),"")</f>
        <v/>
      </c>
      <c r="AE144" s="75" t="str">
        <f>IFERROR(LARGE('M 50-59'!$AH$300:$AH$364,AE$29),"")</f>
        <v/>
      </c>
      <c r="AF144" s="75" t="str">
        <f>IFERROR(LARGE('M 50-59'!$AH$300:$AH$364,AF$29),"")</f>
        <v/>
      </c>
      <c r="AG144" s="75" t="str">
        <f>IFERROR(LARGE('M 50-59'!$AH$300:$AH$364,AG$29),"")</f>
        <v/>
      </c>
      <c r="AH144" s="75" t="str">
        <f>IFERROR(LARGE('M 50-59'!$AH$300:$AH$364,AH$29),"")</f>
        <v/>
      </c>
      <c r="AI144" s="75" t="str">
        <f>IFERROR(LARGE('M 50-59'!$AH$300:$AH$364,AI$29),"")</f>
        <v/>
      </c>
      <c r="AJ144" s="75" t="str">
        <f>IFERROR(LARGE('M 50-59'!$AH$300:$AH$364,AJ$29),"")</f>
        <v/>
      </c>
      <c r="AK144" s="75" t="str">
        <f>IFERROR(LARGE('M 50-59'!$AH$300:$AH$364,AK$29),"")</f>
        <v/>
      </c>
      <c r="AL144" s="75" t="str">
        <f>IFERROR(LARGE('M 50-59'!$AH$300:$AH$364,AL$29),"")</f>
        <v/>
      </c>
      <c r="AM144" s="75" t="str">
        <f>IFERROR(LARGE('M 50-59'!$AH$300:$AH$364,AM$29),"")</f>
        <v/>
      </c>
      <c r="AN144" s="75" t="str">
        <f>IFERROR(LARGE('M 50-59'!$AH$300:$AH$364,AN$29),"")</f>
        <v/>
      </c>
      <c r="AO144" s="75" t="str">
        <f>IFERROR(LARGE('M 50-59'!$AH$300:$AH$364,AO$29),"")</f>
        <v/>
      </c>
      <c r="AP144" s="75" t="str">
        <f>IFERROR(LARGE('M 50-59'!$AH$300:$AH$364,AP$29),"")</f>
        <v/>
      </c>
      <c r="AQ144" s="76" t="str">
        <f>IFERROR(LARGE('M 50-59'!$AH$300:$AH$364,AQ$29),"")</f>
        <v/>
      </c>
    </row>
    <row r="145" spans="2:43" hidden="1" x14ac:dyDescent="0.2">
      <c r="B145" s="69" t="s">
        <v>92</v>
      </c>
      <c r="D145" s="74">
        <f>IFERROR(LARGE('M 60-69'!$AH$300:$AH$366,D$29),"")</f>
        <v>4.0030000000000001</v>
      </c>
      <c r="E145" s="75">
        <f>IFERROR(LARGE('M 60-69'!$AH$300:$AH$366,E$29),"")</f>
        <v>2.0030000000000001</v>
      </c>
      <c r="F145" s="75">
        <f>IFERROR(LARGE('M 60-69'!$AH$300:$AH$366,F$29),"")</f>
        <v>3.0000000000000001E-3</v>
      </c>
      <c r="G145" s="75" t="str">
        <f>IFERROR(LARGE('M 60-69'!$AH$300:$AH$366,G$29),"")</f>
        <v/>
      </c>
      <c r="H145" s="75" t="str">
        <f>IFERROR(LARGE('M 60-69'!$AH$300:$AH$366,H$29),"")</f>
        <v/>
      </c>
      <c r="I145" s="75" t="str">
        <f>IFERROR(LARGE('M 60-69'!$AH$300:$AH$366,I$29),"")</f>
        <v/>
      </c>
      <c r="J145" s="75" t="str">
        <f>IFERROR(LARGE('M 60-69'!$AH$300:$AH$366,J$29),"")</f>
        <v/>
      </c>
      <c r="K145" s="75" t="str">
        <f>IFERROR(LARGE('M 60-69'!$AH$300:$AH$366,K$29),"")</f>
        <v/>
      </c>
      <c r="L145" s="75" t="str">
        <f>IFERROR(LARGE('M 60-69'!$AH$300:$AH$366,L$29),"")</f>
        <v/>
      </c>
      <c r="M145" s="75" t="str">
        <f>IFERROR(LARGE('M 60-69'!$AH$300:$AH$366,M$29),"")</f>
        <v/>
      </c>
      <c r="N145" s="75" t="str">
        <f>IFERROR(LARGE('M 60-69'!$AH$300:$AH$366,N$29),"")</f>
        <v/>
      </c>
      <c r="O145" s="75" t="str">
        <f>IFERROR(LARGE('M 60-69'!$AH$300:$AH$366,O$29),"")</f>
        <v/>
      </c>
      <c r="P145" s="75" t="str">
        <f>IFERROR(LARGE('M 60-69'!$AH$300:$AH$366,P$29),"")</f>
        <v/>
      </c>
      <c r="Q145" s="75" t="str">
        <f>IFERROR(LARGE('M 60-69'!$AH$300:$AH$366,Q$29),"")</f>
        <v/>
      </c>
      <c r="R145" s="75" t="str">
        <f>IFERROR(LARGE('M 60-69'!$AH$300:$AH$366,R$29),"")</f>
        <v/>
      </c>
      <c r="S145" s="75" t="str">
        <f>IFERROR(LARGE('M 60-69'!$AH$300:$AH$366,S$29),"")</f>
        <v/>
      </c>
      <c r="T145" s="75" t="str">
        <f>IFERROR(LARGE('M 60-69'!$AH$300:$AH$366,T$29),"")</f>
        <v/>
      </c>
      <c r="U145" s="75" t="str">
        <f>IFERROR(LARGE('M 60-69'!$AH$300:$AH$366,U$29),"")</f>
        <v/>
      </c>
      <c r="V145" s="75" t="str">
        <f>IFERROR(LARGE('M 60-69'!$AH$300:$AH$366,V$29),"")</f>
        <v/>
      </c>
      <c r="W145" s="75" t="str">
        <f>IFERROR(LARGE('M 60-69'!$AH$300:$AH$366,W$29),"")</f>
        <v/>
      </c>
      <c r="X145" s="75" t="str">
        <f>IFERROR(LARGE('M 60-69'!$AH$300:$AH$366,X$29),"")</f>
        <v/>
      </c>
      <c r="Y145" s="75" t="str">
        <f>IFERROR(LARGE('M 60-69'!$AH$300:$AH$366,Y$29),"")</f>
        <v/>
      </c>
      <c r="Z145" s="75" t="str">
        <f>IFERROR(LARGE('M 60-69'!$AH$300:$AH$366,Z$29),"")</f>
        <v/>
      </c>
      <c r="AA145" s="75" t="str">
        <f>IFERROR(LARGE('M 60-69'!$AH$300:$AH$366,AA$29),"")</f>
        <v/>
      </c>
      <c r="AB145" s="75" t="str">
        <f>IFERROR(LARGE('M 60-69'!$AH$300:$AH$366,AB$29),"")</f>
        <v/>
      </c>
      <c r="AC145" s="75" t="str">
        <f>IFERROR(LARGE('M 60-69'!$AH$300:$AH$366,AC$29),"")</f>
        <v/>
      </c>
      <c r="AD145" s="75" t="str">
        <f>IFERROR(LARGE('M 60-69'!$AH$300:$AH$366,AD$29),"")</f>
        <v/>
      </c>
      <c r="AE145" s="75" t="str">
        <f>IFERROR(LARGE('M 60-69'!$AH$300:$AH$366,AE$29),"")</f>
        <v/>
      </c>
      <c r="AF145" s="75" t="str">
        <f>IFERROR(LARGE('M 60-69'!$AH$300:$AH$366,AF$29),"")</f>
        <v/>
      </c>
      <c r="AG145" s="75" t="str">
        <f>IFERROR(LARGE('M 60-69'!$AH$300:$AH$366,AG$29),"")</f>
        <v/>
      </c>
      <c r="AH145" s="75" t="str">
        <f>IFERROR(LARGE('M 60-69'!$AH$300:$AH$366,AH$29),"")</f>
        <v/>
      </c>
      <c r="AI145" s="75" t="str">
        <f>IFERROR(LARGE('M 60-69'!$AH$300:$AH$366,AI$29),"")</f>
        <v/>
      </c>
      <c r="AJ145" s="75" t="str">
        <f>IFERROR(LARGE('M 60-69'!$AH$300:$AH$366,AJ$29),"")</f>
        <v/>
      </c>
      <c r="AK145" s="75" t="str">
        <f>IFERROR(LARGE('M 60-69'!$AH$300:$AH$366,AK$29),"")</f>
        <v/>
      </c>
      <c r="AL145" s="75" t="str">
        <f>IFERROR(LARGE('M 60-69'!$AH$300:$AH$366,AL$29),"")</f>
        <v/>
      </c>
      <c r="AM145" s="75" t="str">
        <f>IFERROR(LARGE('M 60-69'!$AH$300:$AH$366,AM$29),"")</f>
        <v/>
      </c>
      <c r="AN145" s="75" t="str">
        <f>IFERROR(LARGE('M 60-69'!$AH$300:$AH$366,AN$29),"")</f>
        <v/>
      </c>
      <c r="AO145" s="75" t="str">
        <f>IFERROR(LARGE('M 60-69'!$AH$300:$AH$366,AO$29),"")</f>
        <v/>
      </c>
      <c r="AP145" s="75" t="str">
        <f>IFERROR(LARGE('M 60-69'!$AH$300:$AH$366,AP$29),"")</f>
        <v/>
      </c>
      <c r="AQ145" s="76" t="str">
        <f>IFERROR(LARGE('M 60-69'!$AH$300:$AH$366,AQ$29),"")</f>
        <v/>
      </c>
    </row>
    <row r="146" spans="2:43" hidden="1" x14ac:dyDescent="0.2">
      <c r="B146" s="69" t="s">
        <v>114</v>
      </c>
      <c r="D146" s="74" t="str">
        <f>IFERROR(LARGE('M 70+'!$AH$300:$AH$353,D$29),"")</f>
        <v/>
      </c>
      <c r="E146" s="75" t="str">
        <f>IFERROR(LARGE('M 70+'!$AH$300:$AH$353,E$29),"")</f>
        <v/>
      </c>
      <c r="F146" s="75" t="str">
        <f>IFERROR(LARGE('M 70+'!$AH$300:$AH$353,F$29),"")</f>
        <v/>
      </c>
      <c r="G146" s="75" t="str">
        <f>IFERROR(LARGE('M 70+'!$AH$300:$AH$353,G$29),"")</f>
        <v/>
      </c>
      <c r="H146" s="75" t="str">
        <f>IFERROR(LARGE('M 70+'!$AH$300:$AH$353,H$29),"")</f>
        <v/>
      </c>
      <c r="I146" s="75" t="str">
        <f>IFERROR(LARGE('M 70+'!$AH$300:$AH$353,I$29),"")</f>
        <v/>
      </c>
      <c r="J146" s="75" t="str">
        <f>IFERROR(LARGE('M 70+'!$AH$300:$AH$353,J$29),"")</f>
        <v/>
      </c>
      <c r="K146" s="75" t="str">
        <f>IFERROR(LARGE('M 70+'!$AH$300:$AH$353,K$29),"")</f>
        <v/>
      </c>
      <c r="L146" s="75" t="str">
        <f>IFERROR(LARGE('M 70+'!$AH$300:$AH$353,L$29),"")</f>
        <v/>
      </c>
      <c r="M146" s="75" t="str">
        <f>IFERROR(LARGE('M 70+'!$AH$300:$AH$353,M$29),"")</f>
        <v/>
      </c>
      <c r="N146" s="75" t="str">
        <f>IFERROR(LARGE('M 70+'!$AH$300:$AH$353,N$29),"")</f>
        <v/>
      </c>
      <c r="O146" s="75" t="str">
        <f>IFERROR(LARGE('M 70+'!$AH$300:$AH$353,O$29),"")</f>
        <v/>
      </c>
      <c r="P146" s="75" t="str">
        <f>IFERROR(LARGE('M 70+'!$AH$300:$AH$353,P$29),"")</f>
        <v/>
      </c>
      <c r="Q146" s="75" t="str">
        <f>IFERROR(LARGE('M 70+'!$AH$300:$AH$353,Q$29),"")</f>
        <v/>
      </c>
      <c r="R146" s="75" t="str">
        <f>IFERROR(LARGE('M 70+'!$AH$300:$AH$353,R$29),"")</f>
        <v/>
      </c>
      <c r="S146" s="75" t="str">
        <f>IFERROR(LARGE('M 70+'!$AH$300:$AH$353,S$29),"")</f>
        <v/>
      </c>
      <c r="T146" s="75" t="str">
        <f>IFERROR(LARGE('M 70+'!$AH$300:$AH$353,T$29),"")</f>
        <v/>
      </c>
      <c r="U146" s="75" t="str">
        <f>IFERROR(LARGE('M 70+'!$AH$300:$AH$353,U$29),"")</f>
        <v/>
      </c>
      <c r="V146" s="75" t="str">
        <f>IFERROR(LARGE('M 70+'!$AH$300:$AH$353,V$29),"")</f>
        <v/>
      </c>
      <c r="W146" s="75" t="str">
        <f>IFERROR(LARGE('M 70+'!$AH$300:$AH$353,W$29),"")</f>
        <v/>
      </c>
      <c r="X146" s="75" t="str">
        <f>IFERROR(LARGE('M 70+'!$AH$300:$AH$353,X$29),"")</f>
        <v/>
      </c>
      <c r="Y146" s="75" t="str">
        <f>IFERROR(LARGE('M 70+'!$AH$300:$AH$353,Y$29),"")</f>
        <v/>
      </c>
      <c r="Z146" s="75" t="str">
        <f>IFERROR(LARGE('M 70+'!$AH$300:$AH$353,Z$29),"")</f>
        <v/>
      </c>
      <c r="AA146" s="75" t="str">
        <f>IFERROR(LARGE('M 70+'!$AH$300:$AH$353,AA$29),"")</f>
        <v/>
      </c>
      <c r="AB146" s="75" t="str">
        <f>IFERROR(LARGE('M 70+'!$AH$300:$AH$353,AB$29),"")</f>
        <v/>
      </c>
      <c r="AC146" s="75" t="str">
        <f>IFERROR(LARGE('M 70+'!$AH$300:$AH$353,AC$29),"")</f>
        <v/>
      </c>
      <c r="AD146" s="75" t="str">
        <f>IFERROR(LARGE('M 70+'!$AH$300:$AH$353,AD$29),"")</f>
        <v/>
      </c>
      <c r="AE146" s="75" t="str">
        <f>IFERROR(LARGE('M 70+'!$AH$300:$AH$353,AE$29),"")</f>
        <v/>
      </c>
      <c r="AF146" s="75" t="str">
        <f>IFERROR(LARGE('M 70+'!$AH$300:$AH$353,AF$29),"")</f>
        <v/>
      </c>
      <c r="AG146" s="75" t="str">
        <f>IFERROR(LARGE('M 70+'!$AH$300:$AH$353,AG$29),"")</f>
        <v/>
      </c>
      <c r="AH146" s="75" t="str">
        <f>IFERROR(LARGE('M 70+'!$AH$300:$AH$353,AH$29),"")</f>
        <v/>
      </c>
      <c r="AI146" s="75" t="str">
        <f>IFERROR(LARGE('M 70+'!$AH$300:$AH$353,AI$29),"")</f>
        <v/>
      </c>
      <c r="AJ146" s="75" t="str">
        <f>IFERROR(LARGE('M 70+'!$AH$300:$AH$353,AJ$29),"")</f>
        <v/>
      </c>
      <c r="AK146" s="75" t="str">
        <f>IFERROR(LARGE('M 70+'!$AH$300:$AH$353,AK$29),"")</f>
        <v/>
      </c>
      <c r="AL146" s="75" t="str">
        <f>IFERROR(LARGE('M 70+'!$AH$300:$AH$353,AL$29),"")</f>
        <v/>
      </c>
      <c r="AM146" s="75" t="str">
        <f>IFERROR(LARGE('M 70+'!$AH$300:$AH$353,AM$29),"")</f>
        <v/>
      </c>
      <c r="AN146" s="75" t="str">
        <f>IFERROR(LARGE('M 70+'!$AH$300:$AH$353,AN$29),"")</f>
        <v/>
      </c>
      <c r="AO146" s="75" t="str">
        <f>IFERROR(LARGE('M 70+'!$AH$300:$AH$353,AO$29),"")</f>
        <v/>
      </c>
      <c r="AP146" s="75" t="str">
        <f>IFERROR(LARGE('M 70+'!$AH$300:$AH$353,AP$29),"")</f>
        <v/>
      </c>
      <c r="AQ146" s="76" t="str">
        <f>IFERROR(LARGE('M 70+'!$AH$300:$AH$353,AQ$29),"")</f>
        <v/>
      </c>
    </row>
    <row r="147" spans="2:43" hidden="1" x14ac:dyDescent="0.2">
      <c r="B147" s="70" t="s">
        <v>116</v>
      </c>
      <c r="D147" s="74" t="str">
        <f>IFERROR(LARGE('N 35-44'!$AH$300:$AH$362,D$29),"")</f>
        <v/>
      </c>
      <c r="E147" s="75" t="str">
        <f>IFERROR(LARGE('N 35-44'!$AH$300:$AH$362,E$29),"")</f>
        <v/>
      </c>
      <c r="F147" s="75" t="str">
        <f>IFERROR(LARGE('N 35-44'!$AH$300:$AH$362,F$29),"")</f>
        <v/>
      </c>
      <c r="G147" s="75" t="str">
        <f>IFERROR(LARGE('N 35-44'!$AH$300:$AH$362,G$29),"")</f>
        <v/>
      </c>
      <c r="H147" s="75" t="str">
        <f>IFERROR(LARGE('N 35-44'!$AH$300:$AH$362,H$29),"")</f>
        <v/>
      </c>
      <c r="I147" s="75" t="str">
        <f>IFERROR(LARGE('N 35-44'!$AH$300:$AH$362,I$29),"")</f>
        <v/>
      </c>
      <c r="J147" s="75" t="str">
        <f>IFERROR(LARGE('N 35-44'!$AH$300:$AH$362,J$29),"")</f>
        <v/>
      </c>
      <c r="K147" s="75" t="str">
        <f>IFERROR(LARGE('N 35-44'!$AH$300:$AH$362,K$29),"")</f>
        <v/>
      </c>
      <c r="L147" s="75" t="str">
        <f>IFERROR(LARGE('N 35-44'!$AH$300:$AH$362,L$29),"")</f>
        <v/>
      </c>
      <c r="M147" s="75" t="str">
        <f>IFERROR(LARGE('N 35-44'!$AH$300:$AH$362,M$29),"")</f>
        <v/>
      </c>
      <c r="N147" s="75" t="str">
        <f>IFERROR(LARGE('N 35-44'!$AH$300:$AH$362,N$29),"")</f>
        <v/>
      </c>
      <c r="O147" s="75" t="str">
        <f>IFERROR(LARGE('N 35-44'!$AH$300:$AH$362,O$29),"")</f>
        <v/>
      </c>
      <c r="P147" s="75" t="str">
        <f>IFERROR(LARGE('N 35-44'!$AH$300:$AH$362,P$29),"")</f>
        <v/>
      </c>
      <c r="Q147" s="75" t="str">
        <f>IFERROR(LARGE('N 35-44'!$AH$300:$AH$362,Q$29),"")</f>
        <v/>
      </c>
      <c r="R147" s="75" t="str">
        <f>IFERROR(LARGE('N 35-44'!$AH$300:$AH$362,R$29),"")</f>
        <v/>
      </c>
      <c r="S147" s="75" t="str">
        <f>IFERROR(LARGE('N 35-44'!$AH$300:$AH$362,S$29),"")</f>
        <v/>
      </c>
      <c r="T147" s="75" t="str">
        <f>IFERROR(LARGE('N 35-44'!$AH$300:$AH$362,T$29),"")</f>
        <v/>
      </c>
      <c r="U147" s="75" t="str">
        <f>IFERROR(LARGE('N 35-44'!$AH$300:$AH$362,U$29),"")</f>
        <v/>
      </c>
      <c r="V147" s="75" t="str">
        <f>IFERROR(LARGE('N 35-44'!$AH$300:$AH$362,V$29),"")</f>
        <v/>
      </c>
      <c r="W147" s="75" t="str">
        <f>IFERROR(LARGE('N 35-44'!$AH$300:$AH$362,W$29),"")</f>
        <v/>
      </c>
      <c r="X147" s="75" t="str">
        <f>IFERROR(LARGE('N 35-44'!$AH$300:$AH$362,X$29),"")</f>
        <v/>
      </c>
      <c r="Y147" s="75" t="str">
        <f>IFERROR(LARGE('N 35-44'!$AH$300:$AH$362,Y$29),"")</f>
        <v/>
      </c>
      <c r="Z147" s="75" t="str">
        <f>IFERROR(LARGE('N 35-44'!$AH$300:$AH$362,Z$29),"")</f>
        <v/>
      </c>
      <c r="AA147" s="75" t="str">
        <f>IFERROR(LARGE('N 35-44'!$AH$300:$AH$362,AA$29),"")</f>
        <v/>
      </c>
      <c r="AB147" s="75" t="str">
        <f>IFERROR(LARGE('N 35-44'!$AH$300:$AH$362,AB$29),"")</f>
        <v/>
      </c>
      <c r="AC147" s="75" t="str">
        <f>IFERROR(LARGE('N 35-44'!$AH$300:$AH$362,AC$29),"")</f>
        <v/>
      </c>
      <c r="AD147" s="75" t="str">
        <f>IFERROR(LARGE('N 35-44'!$AH$300:$AH$362,AD$29),"")</f>
        <v/>
      </c>
      <c r="AE147" s="75" t="str">
        <f>IFERROR(LARGE('N 35-44'!$AH$300:$AH$362,AE$29),"")</f>
        <v/>
      </c>
      <c r="AF147" s="75" t="str">
        <f>IFERROR(LARGE('N 35-44'!$AH$300:$AH$362,AF$29),"")</f>
        <v/>
      </c>
      <c r="AG147" s="75" t="str">
        <f>IFERROR(LARGE('N 35-44'!$AH$300:$AH$362,AG$29),"")</f>
        <v/>
      </c>
      <c r="AH147" s="75" t="str">
        <f>IFERROR(LARGE('N 35-44'!$AH$300:$AH$362,AH$29),"")</f>
        <v/>
      </c>
      <c r="AI147" s="75" t="str">
        <f>IFERROR(LARGE('N 35-44'!$AH$300:$AH$362,AI$29),"")</f>
        <v/>
      </c>
      <c r="AJ147" s="75" t="str">
        <f>IFERROR(LARGE('N 35-44'!$AH$300:$AH$362,AJ$29),"")</f>
        <v/>
      </c>
      <c r="AK147" s="75" t="str">
        <f>IFERROR(LARGE('N 35-44'!$AH$300:$AH$362,AK$29),"")</f>
        <v/>
      </c>
      <c r="AL147" s="75" t="str">
        <f>IFERROR(LARGE('N 35-44'!$AH$300:$AH$362,AL$29),"")</f>
        <v/>
      </c>
      <c r="AM147" s="75" t="str">
        <f>IFERROR(LARGE('N 35-44'!$AH$300:$AH$362,AM$29),"")</f>
        <v/>
      </c>
      <c r="AN147" s="75" t="str">
        <f>IFERROR(LARGE('N 35-44'!$AH$300:$AH$362,AN$29),"")</f>
        <v/>
      </c>
      <c r="AO147" s="75" t="str">
        <f>IFERROR(LARGE('N 35-44'!$AH$300:$AH$362,AO$29),"")</f>
        <v/>
      </c>
      <c r="AP147" s="75" t="str">
        <f>IFERROR(LARGE('N 35-44'!$AH$300:$AH$362,AP$29),"")</f>
        <v/>
      </c>
      <c r="AQ147" s="76" t="str">
        <f>IFERROR(LARGE('N 35-44'!$AH$300:$AH$362,AQ$29),"")</f>
        <v/>
      </c>
    </row>
    <row r="148" spans="2:43" hidden="1" x14ac:dyDescent="0.2">
      <c r="B148" s="70" t="s">
        <v>117</v>
      </c>
      <c r="D148" s="74">
        <f>IFERROR(LARGE('N 45-59'!$AH$300:$AH$363,D$29),"")</f>
        <v>10.00004</v>
      </c>
      <c r="E148" s="75" t="str">
        <f>IFERROR(LARGE('N 45-59'!$AH$300:$AH$363,E$29),"")</f>
        <v/>
      </c>
      <c r="F148" s="75" t="str">
        <f>IFERROR(LARGE('N 45-59'!$AH$300:$AH$363,F$29),"")</f>
        <v/>
      </c>
      <c r="G148" s="75" t="str">
        <f>IFERROR(LARGE('N 45-59'!$AH$300:$AH$363,G$29),"")</f>
        <v/>
      </c>
      <c r="H148" s="75" t="str">
        <f>IFERROR(LARGE('N 45-59'!$AH$300:$AH$363,H$29),"")</f>
        <v/>
      </c>
      <c r="I148" s="75" t="str">
        <f>IFERROR(LARGE('N 45-59'!$AH$300:$AH$363,I$29),"")</f>
        <v/>
      </c>
      <c r="J148" s="75" t="str">
        <f>IFERROR(LARGE('N 45-59'!$AH$300:$AH$363,J$29),"")</f>
        <v/>
      </c>
      <c r="K148" s="75" t="str">
        <f>IFERROR(LARGE('N 45-59'!$AH$300:$AH$363,K$29),"")</f>
        <v/>
      </c>
      <c r="L148" s="75" t="str">
        <f>IFERROR(LARGE('N 45-59'!$AH$300:$AH$363,L$29),"")</f>
        <v/>
      </c>
      <c r="M148" s="75" t="str">
        <f>IFERROR(LARGE('N 45-59'!$AH$300:$AH$363,M$29),"")</f>
        <v/>
      </c>
      <c r="N148" s="75" t="str">
        <f>IFERROR(LARGE('N 45-59'!$AH$300:$AH$363,N$29),"")</f>
        <v/>
      </c>
      <c r="O148" s="75" t="str">
        <f>IFERROR(LARGE('N 45-59'!$AH$300:$AH$363,O$29),"")</f>
        <v/>
      </c>
      <c r="P148" s="75" t="str">
        <f>IFERROR(LARGE('N 45-59'!$AH$300:$AH$363,P$29),"")</f>
        <v/>
      </c>
      <c r="Q148" s="75" t="str">
        <f>IFERROR(LARGE('N 45-59'!$AH$300:$AH$363,Q$29),"")</f>
        <v/>
      </c>
      <c r="R148" s="75" t="str">
        <f>IFERROR(LARGE('N 45-59'!$AH$300:$AH$363,R$29),"")</f>
        <v/>
      </c>
      <c r="S148" s="75" t="str">
        <f>IFERROR(LARGE('N 45-59'!$AH$300:$AH$363,S$29),"")</f>
        <v/>
      </c>
      <c r="T148" s="75" t="str">
        <f>IFERROR(LARGE('N 45-59'!$AH$300:$AH$363,T$29),"")</f>
        <v/>
      </c>
      <c r="U148" s="75" t="str">
        <f>IFERROR(LARGE('N 45-59'!$AH$300:$AH$363,U$29),"")</f>
        <v/>
      </c>
      <c r="V148" s="75" t="str">
        <f>IFERROR(LARGE('N 45-59'!$AH$300:$AH$363,V$29),"")</f>
        <v/>
      </c>
      <c r="W148" s="75" t="str">
        <f>IFERROR(LARGE('N 45-59'!$AH$300:$AH$363,W$29),"")</f>
        <v/>
      </c>
      <c r="X148" s="75" t="str">
        <f>IFERROR(LARGE('N 45-59'!$AH$300:$AH$363,X$29),"")</f>
        <v/>
      </c>
      <c r="Y148" s="75" t="str">
        <f>IFERROR(LARGE('N 45-59'!$AH$300:$AH$363,Y$29),"")</f>
        <v/>
      </c>
      <c r="Z148" s="75" t="str">
        <f>IFERROR(LARGE('N 45-59'!$AH$300:$AH$363,Z$29),"")</f>
        <v/>
      </c>
      <c r="AA148" s="75" t="str">
        <f>IFERROR(LARGE('N 45-59'!$AH$300:$AH$363,AA$29),"")</f>
        <v/>
      </c>
      <c r="AB148" s="75" t="str">
        <f>IFERROR(LARGE('N 45-59'!$AH$300:$AH$363,AB$29),"")</f>
        <v/>
      </c>
      <c r="AC148" s="75" t="str">
        <f>IFERROR(LARGE('N 45-59'!$AH$300:$AH$363,AC$29),"")</f>
        <v/>
      </c>
      <c r="AD148" s="75" t="str">
        <f>IFERROR(LARGE('N 45-59'!$AH$300:$AH$363,AD$29),"")</f>
        <v/>
      </c>
      <c r="AE148" s="75" t="str">
        <f>IFERROR(LARGE('N 45-59'!$AH$300:$AH$363,AE$29),"")</f>
        <v/>
      </c>
      <c r="AF148" s="75" t="str">
        <f>IFERROR(LARGE('N 45-59'!$AH$300:$AH$363,AF$29),"")</f>
        <v/>
      </c>
      <c r="AG148" s="75" t="str">
        <f>IFERROR(LARGE('N 45-59'!$AH$300:$AH$363,AG$29),"")</f>
        <v/>
      </c>
      <c r="AH148" s="75" t="str">
        <f>IFERROR(LARGE('N 45-59'!$AH$300:$AH$363,AH$29),"")</f>
        <v/>
      </c>
      <c r="AI148" s="75" t="str">
        <f>IFERROR(LARGE('N 45-59'!$AH$300:$AH$363,AI$29),"")</f>
        <v/>
      </c>
      <c r="AJ148" s="75" t="str">
        <f>IFERROR(LARGE('N 45-59'!$AH$300:$AH$363,AJ$29),"")</f>
        <v/>
      </c>
      <c r="AK148" s="75" t="str">
        <f>IFERROR(LARGE('N 45-59'!$AH$300:$AH$363,AK$29),"")</f>
        <v/>
      </c>
      <c r="AL148" s="75" t="str">
        <f>IFERROR(LARGE('N 45-59'!$AH$300:$AH$363,AL$29),"")</f>
        <v/>
      </c>
      <c r="AM148" s="75" t="str">
        <f>IFERROR(LARGE('N 45-59'!$AH$300:$AH$363,AM$29),"")</f>
        <v/>
      </c>
      <c r="AN148" s="75" t="str">
        <f>IFERROR(LARGE('N 45-59'!$AH$300:$AH$363,AN$29),"")</f>
        <v/>
      </c>
      <c r="AO148" s="75" t="str">
        <f>IFERROR(LARGE('N 45-59'!$AH$300:$AH$363,AO$29),"")</f>
        <v/>
      </c>
      <c r="AP148" s="75" t="str">
        <f>IFERROR(LARGE('N 45-59'!$AH$300:$AH$363,AP$29),"")</f>
        <v/>
      </c>
      <c r="AQ148" s="76" t="str">
        <f>IFERROR(LARGE('N 45-59'!$AH$300:$AH$363,AQ$29),"")</f>
        <v/>
      </c>
    </row>
    <row r="149" spans="2:43" hidden="1" x14ac:dyDescent="0.2">
      <c r="B149" s="70" t="s">
        <v>93</v>
      </c>
      <c r="D149" s="74">
        <f>IFERROR(LARGE('N 60-69'!$AH$300:$AH$366,D$29),"")</f>
        <v>9.0000300000000006</v>
      </c>
      <c r="E149" s="75">
        <f>IFERROR(LARGE('N 60-69'!$AH$300:$AH$366,E$29),"")</f>
        <v>6.0000299999999998</v>
      </c>
      <c r="F149" s="75" t="str">
        <f>IFERROR(LARGE('N 60-69'!$AH$300:$AH$366,F$29),"")</f>
        <v/>
      </c>
      <c r="G149" s="75" t="str">
        <f>IFERROR(LARGE('N 60-69'!$AH$300:$AH$366,G$29),"")</f>
        <v/>
      </c>
      <c r="H149" s="75" t="str">
        <f>IFERROR(LARGE('N 60-69'!$AH$300:$AH$366,H$29),"")</f>
        <v/>
      </c>
      <c r="I149" s="75" t="str">
        <f>IFERROR(LARGE('N 60-69'!$AH$300:$AH$366,I$29),"")</f>
        <v/>
      </c>
      <c r="J149" s="75" t="str">
        <f>IFERROR(LARGE('N 60-69'!$AH$300:$AH$366,J$29),"")</f>
        <v/>
      </c>
      <c r="K149" s="75" t="str">
        <f>IFERROR(LARGE('N 60-69'!$AH$300:$AH$366,K$29),"")</f>
        <v/>
      </c>
      <c r="L149" s="75" t="str">
        <f>IFERROR(LARGE('N 60-69'!$AH$300:$AH$366,L$29),"")</f>
        <v/>
      </c>
      <c r="M149" s="75" t="str">
        <f>IFERROR(LARGE('N 60-69'!$AH$300:$AH$366,M$29),"")</f>
        <v/>
      </c>
      <c r="N149" s="75" t="str">
        <f>IFERROR(LARGE('N 60-69'!$AH$300:$AH$366,N$29),"")</f>
        <v/>
      </c>
      <c r="O149" s="75" t="str">
        <f>IFERROR(LARGE('N 60-69'!$AH$300:$AH$366,O$29),"")</f>
        <v/>
      </c>
      <c r="P149" s="75" t="str">
        <f>IFERROR(LARGE('N 60-69'!$AH$300:$AH$366,P$29),"")</f>
        <v/>
      </c>
      <c r="Q149" s="75" t="str">
        <f>IFERROR(LARGE('N 60-69'!$AH$300:$AH$366,Q$29),"")</f>
        <v/>
      </c>
      <c r="R149" s="75" t="str">
        <f>IFERROR(LARGE('N 60-69'!$AH$300:$AH$366,R$29),"")</f>
        <v/>
      </c>
      <c r="S149" s="75" t="str">
        <f>IFERROR(LARGE('N 60-69'!$AH$300:$AH$366,S$29),"")</f>
        <v/>
      </c>
      <c r="T149" s="75" t="str">
        <f>IFERROR(LARGE('N 60-69'!$AH$300:$AH$366,T$29),"")</f>
        <v/>
      </c>
      <c r="U149" s="75" t="str">
        <f>IFERROR(LARGE('N 60-69'!$AH$300:$AH$366,U$29),"")</f>
        <v/>
      </c>
      <c r="V149" s="75" t="str">
        <f>IFERROR(LARGE('N 60-69'!$AH$300:$AH$366,V$29),"")</f>
        <v/>
      </c>
      <c r="W149" s="75" t="str">
        <f>IFERROR(LARGE('N 60-69'!$AH$300:$AH$366,W$29),"")</f>
        <v/>
      </c>
      <c r="X149" s="75" t="str">
        <f>IFERROR(LARGE('N 60-69'!$AH$300:$AH$366,X$29),"")</f>
        <v/>
      </c>
      <c r="Y149" s="75" t="str">
        <f>IFERROR(LARGE('N 60-69'!$AH$300:$AH$366,Y$29),"")</f>
        <v/>
      </c>
      <c r="Z149" s="75" t="str">
        <f>IFERROR(LARGE('N 60-69'!$AH$300:$AH$366,Z$29),"")</f>
        <v/>
      </c>
      <c r="AA149" s="75" t="str">
        <f>IFERROR(LARGE('N 60-69'!$AH$300:$AH$366,AA$29),"")</f>
        <v/>
      </c>
      <c r="AB149" s="75" t="str">
        <f>IFERROR(LARGE('N 60-69'!$AH$300:$AH$366,AB$29),"")</f>
        <v/>
      </c>
      <c r="AC149" s="75" t="str">
        <f>IFERROR(LARGE('N 60-69'!$AH$300:$AH$366,AC$29),"")</f>
        <v/>
      </c>
      <c r="AD149" s="75" t="str">
        <f>IFERROR(LARGE('N 60-69'!$AH$300:$AH$366,AD$29),"")</f>
        <v/>
      </c>
      <c r="AE149" s="75" t="str">
        <f>IFERROR(LARGE('N 60-69'!$AH$300:$AH$366,AE$29),"")</f>
        <v/>
      </c>
      <c r="AF149" s="75" t="str">
        <f>IFERROR(LARGE('N 60-69'!$AH$300:$AH$366,AF$29),"")</f>
        <v/>
      </c>
      <c r="AG149" s="75" t="str">
        <f>IFERROR(LARGE('N 60-69'!$AH$300:$AH$366,AG$29),"")</f>
        <v/>
      </c>
      <c r="AH149" s="75" t="str">
        <f>IFERROR(LARGE('N 60-69'!$AH$300:$AH$366,AH$29),"")</f>
        <v/>
      </c>
      <c r="AI149" s="75" t="str">
        <f>IFERROR(LARGE('N 60-69'!$AH$300:$AH$366,AI$29),"")</f>
        <v/>
      </c>
      <c r="AJ149" s="75" t="str">
        <f>IFERROR(LARGE('N 60-69'!$AH$300:$AH$366,AJ$29),"")</f>
        <v/>
      </c>
      <c r="AK149" s="75" t="str">
        <f>IFERROR(LARGE('N 60-69'!$AH$300:$AH$366,AK$29),"")</f>
        <v/>
      </c>
      <c r="AL149" s="75" t="str">
        <f>IFERROR(LARGE('N 60-69'!$AH$300:$AH$366,AL$29),"")</f>
        <v/>
      </c>
      <c r="AM149" s="75" t="str">
        <f>IFERROR(LARGE('N 60-69'!$AH$300:$AH$366,AM$29),"")</f>
        <v/>
      </c>
      <c r="AN149" s="75" t="str">
        <f>IFERROR(LARGE('N 60-69'!$AH$300:$AH$366,AN$29),"")</f>
        <v/>
      </c>
      <c r="AO149" s="75" t="str">
        <f>IFERROR(LARGE('N 60-69'!$AH$300:$AH$366,AO$29),"")</f>
        <v/>
      </c>
      <c r="AP149" s="75" t="str">
        <f>IFERROR(LARGE('N 60-69'!$AH$300:$AH$366,AP$29),"")</f>
        <v/>
      </c>
      <c r="AQ149" s="76" t="str">
        <f>IFERROR(LARGE('N 60-69'!$AH$300:$AH$366,AQ$29),"")</f>
        <v/>
      </c>
    </row>
    <row r="150" spans="2:43" hidden="1" x14ac:dyDescent="0.2">
      <c r="B150" s="70" t="s">
        <v>115</v>
      </c>
      <c r="D150" s="74" t="str">
        <f>IFERROR(LARGE('N 70+'!$AH$300:$AH$362,D$29),"")</f>
        <v/>
      </c>
      <c r="E150" s="75" t="str">
        <f>IFERROR(LARGE('N 70+'!$AH$300:$AH$362,E$29),"")</f>
        <v/>
      </c>
      <c r="F150" s="75" t="str">
        <f>IFERROR(LARGE('N 70+'!$AH$300:$AH$362,F$29),"")</f>
        <v/>
      </c>
      <c r="G150" s="75" t="str">
        <f>IFERROR(LARGE('N 70+'!$AH$300:$AH$362,G$29),"")</f>
        <v/>
      </c>
      <c r="H150" s="75" t="str">
        <f>IFERROR(LARGE('N 70+'!$AH$300:$AH$362,H$29),"")</f>
        <v/>
      </c>
      <c r="I150" s="75" t="str">
        <f>IFERROR(LARGE('N 70+'!$AH$300:$AH$362,I$29),"")</f>
        <v/>
      </c>
      <c r="J150" s="75" t="str">
        <f>IFERROR(LARGE('N 70+'!$AH$300:$AH$362,J$29),"")</f>
        <v/>
      </c>
      <c r="K150" s="75" t="str">
        <f>IFERROR(LARGE('N 70+'!$AH$300:$AH$362,K$29),"")</f>
        <v/>
      </c>
      <c r="L150" s="75" t="str">
        <f>IFERROR(LARGE('N 70+'!$AH$300:$AH$362,L$29),"")</f>
        <v/>
      </c>
      <c r="M150" s="75" t="str">
        <f>IFERROR(LARGE('N 70+'!$AH$300:$AH$362,M$29),"")</f>
        <v/>
      </c>
      <c r="N150" s="75" t="str">
        <f>IFERROR(LARGE('N 70+'!$AH$300:$AH$362,N$29),"")</f>
        <v/>
      </c>
      <c r="O150" s="75" t="str">
        <f>IFERROR(LARGE('N 70+'!$AH$300:$AH$362,O$29),"")</f>
        <v/>
      </c>
      <c r="P150" s="75" t="str">
        <f>IFERROR(LARGE('N 70+'!$AH$300:$AH$362,P$29),"")</f>
        <v/>
      </c>
      <c r="Q150" s="75" t="str">
        <f>IFERROR(LARGE('N 70+'!$AH$300:$AH$362,Q$29),"")</f>
        <v/>
      </c>
      <c r="R150" s="75" t="str">
        <f>IFERROR(LARGE('N 70+'!$AH$300:$AH$362,R$29),"")</f>
        <v/>
      </c>
      <c r="S150" s="75" t="str">
        <f>IFERROR(LARGE('N 70+'!$AH$300:$AH$362,S$29),"")</f>
        <v/>
      </c>
      <c r="T150" s="75" t="str">
        <f>IFERROR(LARGE('N 70+'!$AH$300:$AH$362,T$29),"")</f>
        <v/>
      </c>
      <c r="U150" s="75" t="str">
        <f>IFERROR(LARGE('N 70+'!$AH$300:$AH$362,U$29),"")</f>
        <v/>
      </c>
      <c r="V150" s="75" t="str">
        <f>IFERROR(LARGE('N 70+'!$AH$300:$AH$362,V$29),"")</f>
        <v/>
      </c>
      <c r="W150" s="75" t="str">
        <f>IFERROR(LARGE('N 70+'!$AH$300:$AH$362,W$29),"")</f>
        <v/>
      </c>
      <c r="X150" s="75" t="str">
        <f>IFERROR(LARGE('N 70+'!$AH$300:$AH$362,X$29),"")</f>
        <v/>
      </c>
      <c r="Y150" s="75" t="str">
        <f>IFERROR(LARGE('N 70+'!$AH$300:$AH$362,Y$29),"")</f>
        <v/>
      </c>
      <c r="Z150" s="75" t="str">
        <f>IFERROR(LARGE('N 70+'!$AH$300:$AH$362,Z$29),"")</f>
        <v/>
      </c>
      <c r="AA150" s="75" t="str">
        <f>IFERROR(LARGE('N 70+'!$AH$300:$AH$362,AA$29),"")</f>
        <v/>
      </c>
      <c r="AB150" s="75" t="str">
        <f>IFERROR(LARGE('N 70+'!$AH$300:$AH$362,AB$29),"")</f>
        <v/>
      </c>
      <c r="AC150" s="75" t="str">
        <f>IFERROR(LARGE('N 70+'!$AH$300:$AH$362,AC$29),"")</f>
        <v/>
      </c>
      <c r="AD150" s="75" t="str">
        <f>IFERROR(LARGE('N 70+'!$AH$300:$AH$362,AD$29),"")</f>
        <v/>
      </c>
      <c r="AE150" s="75" t="str">
        <f>IFERROR(LARGE('N 70+'!$AH$300:$AH$362,AE$29),"")</f>
        <v/>
      </c>
      <c r="AF150" s="75" t="str">
        <f>IFERROR(LARGE('N 70+'!$AH$300:$AH$362,AF$29),"")</f>
        <v/>
      </c>
      <c r="AG150" s="75" t="str">
        <f>IFERROR(LARGE('N 70+'!$AH$300:$AH$362,AG$29),"")</f>
        <v/>
      </c>
      <c r="AH150" s="75" t="str">
        <f>IFERROR(LARGE('N 70+'!$AH$300:$AH$362,AH$29),"")</f>
        <v/>
      </c>
      <c r="AI150" s="75" t="str">
        <f>IFERROR(LARGE('N 70+'!$AH$300:$AH$362,AI$29),"")</f>
        <v/>
      </c>
      <c r="AJ150" s="75" t="str">
        <f>IFERROR(LARGE('N 70+'!$AH$300:$AH$362,AJ$29),"")</f>
        <v/>
      </c>
      <c r="AK150" s="75" t="str">
        <f>IFERROR(LARGE('N 70+'!$AH$300:$AH$362,AK$29),"")</f>
        <v/>
      </c>
      <c r="AL150" s="75" t="str">
        <f>IFERROR(LARGE('N 70+'!$AH$300:$AH$362,AL$29),"")</f>
        <v/>
      </c>
      <c r="AM150" s="75" t="str">
        <f>IFERROR(LARGE('N 70+'!$AH$300:$AH$362,AM$29),"")</f>
        <v/>
      </c>
      <c r="AN150" s="75" t="str">
        <f>IFERROR(LARGE('N 70+'!$AH$300:$AH$362,AN$29),"")</f>
        <v/>
      </c>
      <c r="AO150" s="75" t="str">
        <f>IFERROR(LARGE('N 70+'!$AH$300:$AH$362,AO$29),"")</f>
        <v/>
      </c>
      <c r="AP150" s="75" t="str">
        <f>IFERROR(LARGE('N 70+'!$AH$300:$AH$362,AP$29),"")</f>
        <v/>
      </c>
      <c r="AQ150" s="76" t="str">
        <f>IFERROR(LARGE('N 70+'!$AH$300:$AH$362,AQ$29),"")</f>
        <v/>
      </c>
    </row>
  </sheetData>
  <sortState ref="A9:AV23">
    <sortCondition descending="1" ref="C9:C23"/>
  </sortState>
  <conditionalFormatting sqref="D9:AQ23">
    <cfRule type="cellIs" dxfId="299" priority="8" operator="between">
      <formula>9.9</formula>
      <formula>10.9</formula>
    </cfRule>
    <cfRule type="cellIs" dxfId="298" priority="11" operator="between">
      <formula>9</formula>
      <formula>9.9</formula>
    </cfRule>
    <cfRule type="cellIs" dxfId="297" priority="12" operator="between">
      <formula>8</formula>
      <formula>8.9</formula>
    </cfRule>
    <cfRule type="expression" dxfId="296" priority="16">
      <formula>IF((D9-INT(D9))&gt;=0.001,TRUE)</formula>
    </cfRule>
    <cfRule type="expression" dxfId="295" priority="17">
      <formula>IF(AND((D9-INT(D9))&lt;0.001,(D9-INT(D9))&gt;0),TRUE)</formula>
    </cfRule>
  </conditionalFormatting>
  <conditionalFormatting sqref="A9:A23">
    <cfRule type="duplicateValues" dxfId="294" priority="7"/>
  </conditionalFormatting>
  <conditionalFormatting sqref="C9:C23">
    <cfRule type="duplicateValues" dxfId="293" priority="6"/>
  </conditionalFormatting>
  <conditionalFormatting sqref="AU9:AU23">
    <cfRule type="top10" dxfId="292" priority="5" rank="1"/>
  </conditionalFormatting>
  <conditionalFormatting sqref="AV9:AV23">
    <cfRule type="top10" dxfId="291" priority="4" rank="1"/>
  </conditionalFormatting>
  <conditionalFormatting sqref="B9:B23">
    <cfRule type="expression" dxfId="290" priority="1">
      <formula>AND(IF(A9=3,TRUE),IF(BD$25=BJ$25,TRUE))</formula>
    </cfRule>
    <cfRule type="expression" dxfId="289" priority="2">
      <formula>AND(IF(A9=2,TRUE),IF(BD$25=BJ$25,TRUE))</formula>
    </cfRule>
    <cfRule type="expression" dxfId="288" priority="3">
      <formula>AND(IF(A9=1,TRUE),IF(BD$25=BJ$25,TRUE))</formula>
    </cfRule>
  </conditionalFormatting>
  <pageMargins left="0.78740157480314965" right="0.27559055118110237" top="0.78740157480314965" bottom="0.39370078740157483" header="0.59055118110236227" footer="0"/>
  <pageSetup paperSize="9" fitToHeight="0" orientation="portrait" useFirstPageNumber="1" verticalDpi="0" r:id="rId1"/>
  <headerFooter>
    <oddHeader>&amp;R&amp;9Page &amp;P of &amp;N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I304"/>
  <sheetViews>
    <sheetView showGridLines="0" showRowColHeaders="0" zoomScaleNormal="100" workbookViewId="0">
      <pane ySplit="5" topLeftCell="A6" activePane="bottomLeft" state="frozen"/>
      <selection activeCell="AS1" sqref="AS1"/>
      <selection pane="bottomLeft" activeCell="AS1" sqref="AS1"/>
    </sheetView>
  </sheetViews>
  <sheetFormatPr defaultRowHeight="12.75" x14ac:dyDescent="0.2"/>
  <cols>
    <col min="1" max="1" width="3.28515625" style="12" customWidth="1"/>
    <col min="2" max="2" width="23.42578125" style="12" customWidth="1"/>
    <col min="3" max="9" width="6.28515625" style="12" customWidth="1"/>
    <col min="10" max="12" width="4.7109375" style="12" customWidth="1"/>
    <col min="13" max="13" width="9.140625" style="12" customWidth="1"/>
    <col min="14" max="17" width="9.140625" style="12"/>
    <col min="18" max="18" width="0" style="12" hidden="1" customWidth="1"/>
    <col min="19" max="19" width="9.5703125" style="12" hidden="1" customWidth="1"/>
    <col min="20" max="30" width="0" style="12" hidden="1" customWidth="1"/>
    <col min="31" max="31" width="9.5703125" style="12" hidden="1" customWidth="1"/>
    <col min="32" max="35" width="0" style="12" hidden="1" customWidth="1"/>
    <col min="36" max="16384" width="9.140625" style="12"/>
  </cols>
  <sheetData>
    <row r="1" spans="1:35" x14ac:dyDescent="0.2">
      <c r="A1" s="23" t="str">
        <f>Võistkondlik!B1</f>
        <v>ESVL INDIVIDUAAL-VÕISTKONDLIKUD MEISTRIVÕISTLUSED PETANGIS 2010</v>
      </c>
      <c r="B1" s="24"/>
      <c r="C1" s="24"/>
      <c r="R1" s="287" t="s">
        <v>231</v>
      </c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</row>
    <row r="2" spans="1:35" x14ac:dyDescent="0.2">
      <c r="A2" s="20" t="str">
        <f>Võistkondlik!B2</f>
        <v>Toimumisaeg: L, 31.07.2010 kell 11:00</v>
      </c>
      <c r="B2" s="24"/>
      <c r="C2" s="24"/>
    </row>
    <row r="3" spans="1:35" x14ac:dyDescent="0.2">
      <c r="A3" s="20" t="str">
        <f>Võistkondlik!B3</f>
        <v>Toimumiskoht: Viljandimaa, Viljandi</v>
      </c>
      <c r="B3" s="24"/>
      <c r="C3" s="24"/>
    </row>
    <row r="4" spans="1:35" x14ac:dyDescent="0.2">
      <c r="A4" s="20"/>
      <c r="B4" s="24"/>
      <c r="C4" s="24"/>
    </row>
    <row r="5" spans="1:35" x14ac:dyDescent="0.2">
      <c r="A5" s="25" t="s">
        <v>113</v>
      </c>
    </row>
    <row r="7" spans="1:35" x14ac:dyDescent="0.2">
      <c r="A7" s="104"/>
      <c r="B7" s="104"/>
      <c r="C7" s="101">
        <v>1</v>
      </c>
      <c r="D7" s="101">
        <v>2</v>
      </c>
      <c r="E7" s="101">
        <v>3</v>
      </c>
      <c r="F7" s="101">
        <v>4</v>
      </c>
      <c r="G7" s="101">
        <v>5</v>
      </c>
      <c r="H7" s="101" t="s">
        <v>1</v>
      </c>
      <c r="I7" s="101" t="s">
        <v>2</v>
      </c>
      <c r="K7" s="167"/>
      <c r="L7" s="167"/>
      <c r="M7" s="167"/>
      <c r="N7" s="167"/>
    </row>
    <row r="8" spans="1:35" x14ac:dyDescent="0.2">
      <c r="A8" s="104">
        <v>1</v>
      </c>
      <c r="B8" s="107" t="s">
        <v>139</v>
      </c>
      <c r="C8" s="105"/>
      <c r="D8" s="102">
        <v>6</v>
      </c>
      <c r="E8" s="102">
        <v>10</v>
      </c>
      <c r="F8" s="102">
        <v>11</v>
      </c>
      <c r="G8" s="102">
        <v>13</v>
      </c>
      <c r="H8" s="110" t="s">
        <v>7</v>
      </c>
      <c r="I8" s="102">
        <v>4</v>
      </c>
      <c r="J8" s="324"/>
      <c r="K8" s="167"/>
      <c r="L8" s="167"/>
      <c r="M8" s="167"/>
      <c r="N8" s="167"/>
    </row>
    <row r="9" spans="1:35" x14ac:dyDescent="0.2">
      <c r="A9" s="104">
        <v>2</v>
      </c>
      <c r="B9" s="33" t="s">
        <v>89</v>
      </c>
      <c r="C9" s="102">
        <v>13</v>
      </c>
      <c r="D9" s="105"/>
      <c r="E9" s="108">
        <v>11</v>
      </c>
      <c r="F9" s="108">
        <v>13</v>
      </c>
      <c r="G9" s="102">
        <v>13</v>
      </c>
      <c r="H9" s="109" t="s">
        <v>175</v>
      </c>
      <c r="I9" s="102">
        <v>1</v>
      </c>
      <c r="J9" s="323">
        <v>4</v>
      </c>
      <c r="K9" s="325" t="s">
        <v>66</v>
      </c>
      <c r="M9" s="167"/>
      <c r="N9" s="167"/>
    </row>
    <row r="10" spans="1:35" x14ac:dyDescent="0.2">
      <c r="A10" s="104">
        <v>3</v>
      </c>
      <c r="B10" s="107" t="s">
        <v>104</v>
      </c>
      <c r="C10" s="102">
        <v>13</v>
      </c>
      <c r="D10" s="108">
        <v>13</v>
      </c>
      <c r="E10" s="105"/>
      <c r="F10" s="108">
        <v>3</v>
      </c>
      <c r="G10" s="102">
        <v>13</v>
      </c>
      <c r="H10" s="109" t="s">
        <v>175</v>
      </c>
      <c r="I10" s="255">
        <v>3</v>
      </c>
      <c r="J10" s="323">
        <v>-8</v>
      </c>
      <c r="K10" s="326"/>
      <c r="M10" s="167"/>
      <c r="N10" s="167"/>
    </row>
    <row r="11" spans="1:35" x14ac:dyDescent="0.2">
      <c r="A11" s="104">
        <v>4</v>
      </c>
      <c r="B11" s="107" t="s">
        <v>190</v>
      </c>
      <c r="C11" s="102">
        <v>13</v>
      </c>
      <c r="D11" s="108">
        <v>7</v>
      </c>
      <c r="E11" s="108">
        <v>13</v>
      </c>
      <c r="F11" s="105"/>
      <c r="G11" s="106">
        <v>13</v>
      </c>
      <c r="H11" s="109" t="s">
        <v>175</v>
      </c>
      <c r="I11" s="102">
        <v>2</v>
      </c>
      <c r="J11" s="323">
        <v>4</v>
      </c>
      <c r="K11" s="325" t="s">
        <v>67</v>
      </c>
      <c r="M11" s="167"/>
      <c r="N11" s="167"/>
    </row>
    <row r="12" spans="1:35" x14ac:dyDescent="0.2">
      <c r="A12" s="104">
        <v>5</v>
      </c>
      <c r="B12" s="107" t="s">
        <v>191</v>
      </c>
      <c r="C12" s="102">
        <v>4</v>
      </c>
      <c r="D12" s="106">
        <v>5</v>
      </c>
      <c r="E12" s="106">
        <v>7</v>
      </c>
      <c r="F12" s="106">
        <v>7</v>
      </c>
      <c r="G12" s="105"/>
      <c r="H12" s="110" t="s">
        <v>192</v>
      </c>
      <c r="I12" s="102">
        <v>5</v>
      </c>
      <c r="J12" s="324"/>
      <c r="K12" s="167"/>
      <c r="L12" s="167"/>
      <c r="M12" s="167"/>
      <c r="N12" s="167"/>
    </row>
    <row r="13" spans="1:35" x14ac:dyDescent="0.2">
      <c r="A13" s="167"/>
      <c r="B13" s="167"/>
      <c r="C13" s="167"/>
      <c r="D13" s="167"/>
      <c r="E13" s="167"/>
      <c r="F13" s="167"/>
      <c r="G13" s="167"/>
      <c r="H13" s="167"/>
      <c r="I13" s="167"/>
      <c r="K13" s="167"/>
      <c r="L13" s="167"/>
      <c r="M13" s="167"/>
      <c r="N13" s="167"/>
    </row>
    <row r="14" spans="1:35" x14ac:dyDescent="0.2">
      <c r="A14" s="167"/>
      <c r="B14" s="203" t="s">
        <v>3</v>
      </c>
      <c r="C14" s="217" t="s">
        <v>4</v>
      </c>
      <c r="D14" s="217" t="s">
        <v>5</v>
      </c>
      <c r="F14" s="167"/>
      <c r="G14" s="167"/>
      <c r="H14" s="167"/>
      <c r="I14" s="167"/>
      <c r="J14" s="167"/>
      <c r="K14" s="167"/>
      <c r="L14" s="167"/>
      <c r="M14" s="167"/>
      <c r="N14" s="167"/>
    </row>
    <row r="15" spans="1:35" x14ac:dyDescent="0.2">
      <c r="A15" s="167"/>
      <c r="B15" s="203" t="s">
        <v>6</v>
      </c>
      <c r="C15" s="217" t="s">
        <v>7</v>
      </c>
      <c r="D15" s="217" t="s">
        <v>8</v>
      </c>
      <c r="H15" s="30"/>
      <c r="I15" s="30"/>
      <c r="J15" s="30"/>
      <c r="K15" s="167"/>
      <c r="L15" s="167"/>
    </row>
    <row r="16" spans="1:35" x14ac:dyDescent="0.2">
      <c r="A16" s="167"/>
      <c r="B16" s="203" t="s">
        <v>9</v>
      </c>
      <c r="C16" s="217" t="s">
        <v>10</v>
      </c>
      <c r="D16" s="217" t="s">
        <v>11</v>
      </c>
      <c r="F16" s="30"/>
      <c r="G16" s="30"/>
      <c r="H16" s="30"/>
      <c r="I16" s="30"/>
      <c r="J16" s="30"/>
      <c r="K16" s="167"/>
      <c r="L16" s="167"/>
    </row>
    <row r="17" spans="1:12" x14ac:dyDescent="0.2">
      <c r="A17" s="167"/>
      <c r="B17" s="203" t="s">
        <v>12</v>
      </c>
      <c r="C17" s="217" t="s">
        <v>13</v>
      </c>
      <c r="D17" s="217" t="s">
        <v>14</v>
      </c>
      <c r="F17" s="30"/>
      <c r="G17" s="30"/>
      <c r="H17" s="30"/>
      <c r="I17" s="30"/>
      <c r="J17" s="30"/>
      <c r="K17" s="167"/>
      <c r="L17" s="167"/>
    </row>
    <row r="18" spans="1:12" x14ac:dyDescent="0.2">
      <c r="A18" s="167"/>
      <c r="B18" s="203" t="s">
        <v>15</v>
      </c>
      <c r="C18" s="217" t="s">
        <v>16</v>
      </c>
      <c r="D18" s="217" t="s">
        <v>17</v>
      </c>
      <c r="F18" s="30"/>
      <c r="G18" s="30"/>
      <c r="H18" s="30"/>
      <c r="I18" s="30"/>
      <c r="J18" s="30"/>
    </row>
    <row r="19" spans="1:12" hidden="1" x14ac:dyDescent="0.2">
      <c r="A19" s="167"/>
      <c r="B19" s="167"/>
      <c r="C19" s="167"/>
      <c r="D19" s="167"/>
      <c r="E19" s="167"/>
      <c r="F19" s="167"/>
      <c r="G19" s="167"/>
    </row>
    <row r="20" spans="1:12" hidden="1" x14ac:dyDescent="0.2">
      <c r="A20" s="13"/>
    </row>
    <row r="21" spans="1:12" hidden="1" x14ac:dyDescent="0.2"/>
    <row r="22" spans="1:12" hidden="1" x14ac:dyDescent="0.2"/>
    <row r="23" spans="1:12" hidden="1" x14ac:dyDescent="0.2"/>
    <row r="24" spans="1:12" hidden="1" x14ac:dyDescent="0.2"/>
    <row r="25" spans="1:12" hidden="1" x14ac:dyDescent="0.2"/>
    <row r="26" spans="1:12" hidden="1" x14ac:dyDescent="0.2"/>
    <row r="27" spans="1:12" hidden="1" x14ac:dyDescent="0.2"/>
    <row r="28" spans="1:12" hidden="1" x14ac:dyDescent="0.2"/>
    <row r="29" spans="1:12" hidden="1" x14ac:dyDescent="0.2"/>
    <row r="30" spans="1:12" hidden="1" x14ac:dyDescent="0.2"/>
    <row r="31" spans="1:12" hidden="1" x14ac:dyDescent="0.2"/>
    <row r="32" spans="1:1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12" hidden="1" x14ac:dyDescent="0.2"/>
    <row r="98" spans="1:12" hidden="1" x14ac:dyDescent="0.2"/>
    <row r="100" spans="1:12" x14ac:dyDescent="0.2">
      <c r="A100" s="198" t="s">
        <v>189</v>
      </c>
      <c r="B100" s="167"/>
      <c r="C100" s="167"/>
      <c r="D100" s="167"/>
      <c r="E100" s="167"/>
      <c r="F100" s="167"/>
      <c r="G100" s="167"/>
      <c r="H100" s="167"/>
      <c r="I100" s="167"/>
    </row>
    <row r="101" spans="1:12" x14ac:dyDescent="0.2">
      <c r="A101" s="167"/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</row>
    <row r="102" spans="1:12" ht="13.5" thickBot="1" x14ac:dyDescent="0.25">
      <c r="H102" s="289" t="str">
        <f>IFERROR(INDEX(B$1:B$100,MATCH(VALUE(LEFT(H103,1)),I$1:I$100,0)),"")</f>
        <v>Agnes Sirkel (Tartu)</v>
      </c>
      <c r="I102" s="221"/>
    </row>
    <row r="103" spans="1:12" x14ac:dyDescent="0.2">
      <c r="H103" s="290" t="s">
        <v>119</v>
      </c>
      <c r="I103" s="291"/>
    </row>
    <row r="104" spans="1:12" x14ac:dyDescent="0.2">
      <c r="H104" s="221"/>
      <c r="I104" s="221"/>
    </row>
    <row r="105" spans="1:12" ht="13.5" thickBot="1" x14ac:dyDescent="0.25">
      <c r="H105" s="289" t="str">
        <f>IFERROR(INDEX(B$1:B$100,MATCH(VALUE(LEFT(H106,1)),I$1:I$100,0)),"")</f>
        <v>Hilja Rebane (Viljandi)</v>
      </c>
      <c r="I105" s="292"/>
    </row>
    <row r="106" spans="1:12" x14ac:dyDescent="0.2">
      <c r="H106" s="290" t="s">
        <v>120</v>
      </c>
      <c r="I106" s="229"/>
    </row>
    <row r="107" spans="1:12" x14ac:dyDescent="0.2">
      <c r="H107" s="221"/>
      <c r="I107" s="221"/>
    </row>
    <row r="108" spans="1:12" ht="13.5" thickBot="1" x14ac:dyDescent="0.25">
      <c r="H108" s="289" t="str">
        <f>IFERROR(INDEX(B$1:B$100,MATCH(VALUE(LEFT(H109,1)),I$1:I$100,0)),"")</f>
        <v>Vilma Neiland (I-Viru)</v>
      </c>
      <c r="I108" s="292"/>
    </row>
    <row r="109" spans="1:12" x14ac:dyDescent="0.2">
      <c r="H109" s="8" t="s">
        <v>121</v>
      </c>
      <c r="I109" s="229"/>
    </row>
    <row r="110" spans="1:12" x14ac:dyDescent="0.2">
      <c r="H110" s="229"/>
      <c r="I110" s="229"/>
    </row>
    <row r="111" spans="1:12" ht="13.5" thickBot="1" x14ac:dyDescent="0.25">
      <c r="H111" s="289" t="str">
        <f>IFERROR(INDEX(B$1:B$100,MATCH(VALUE(LEFT(H112,1)),I$1:I$100,0)),"")</f>
        <v>Vaige Ant (Jõgeva)</v>
      </c>
      <c r="I111" s="292"/>
    </row>
    <row r="112" spans="1:12" x14ac:dyDescent="0.2">
      <c r="H112" s="100" t="s">
        <v>25</v>
      </c>
      <c r="I112" s="221"/>
    </row>
    <row r="113" spans="1:10" x14ac:dyDescent="0.2">
      <c r="H113" s="221"/>
      <c r="I113" s="221"/>
    </row>
    <row r="114" spans="1:10" ht="13.5" thickBot="1" x14ac:dyDescent="0.25">
      <c r="A114" s="167"/>
      <c r="F114" s="30"/>
      <c r="G114" s="30"/>
      <c r="H114" s="289" t="str">
        <f>IFERROR(INDEX(B$1:B$100,MATCH(VALUE(LEFT(H115,1)),I$1:I$100,0)),"")</f>
        <v>Elvi Maurer (Viljandi)</v>
      </c>
      <c r="I114" s="292"/>
      <c r="J114" s="30"/>
    </row>
    <row r="115" spans="1:10" x14ac:dyDescent="0.2">
      <c r="A115" s="167"/>
      <c r="F115" s="30"/>
      <c r="G115" s="30"/>
      <c r="H115" s="8" t="s">
        <v>28</v>
      </c>
      <c r="I115" s="229"/>
      <c r="J115" s="30"/>
    </row>
    <row r="116" spans="1:10" hidden="1" x14ac:dyDescent="0.2">
      <c r="A116" s="167"/>
      <c r="B116" s="167"/>
      <c r="C116" s="167"/>
      <c r="D116" s="167"/>
      <c r="E116" s="167"/>
      <c r="F116" s="30"/>
      <c r="G116" s="30"/>
      <c r="H116" s="24"/>
      <c r="I116" s="24"/>
      <c r="J116" s="30"/>
    </row>
    <row r="117" spans="1:10" hidden="1" x14ac:dyDescent="0.2">
      <c r="A117" s="167"/>
      <c r="B117" s="167"/>
      <c r="C117" s="167"/>
      <c r="D117" s="167"/>
      <c r="E117" s="167"/>
      <c r="F117" s="30"/>
      <c r="G117" s="30"/>
      <c r="H117" s="24"/>
      <c r="I117" s="24"/>
      <c r="J117" s="30"/>
    </row>
    <row r="118" spans="1:10" hidden="1" x14ac:dyDescent="0.2">
      <c r="A118" s="170"/>
      <c r="B118" s="30"/>
      <c r="C118" s="30"/>
      <c r="D118" s="30"/>
      <c r="E118" s="30"/>
      <c r="F118" s="30"/>
      <c r="G118" s="179"/>
      <c r="H118" s="24"/>
      <c r="I118" s="24"/>
      <c r="J118" s="30"/>
    </row>
    <row r="119" spans="1:10" hidden="1" x14ac:dyDescent="0.2">
      <c r="A119" s="167"/>
      <c r="B119" s="167"/>
      <c r="C119" s="167"/>
      <c r="D119" s="167"/>
      <c r="E119" s="167"/>
      <c r="F119" s="167"/>
      <c r="G119" s="167"/>
      <c r="H119" s="24"/>
      <c r="I119" s="24"/>
      <c r="J119" s="167"/>
    </row>
    <row r="120" spans="1:10" hidden="1" x14ac:dyDescent="0.2">
      <c r="A120" s="167"/>
      <c r="B120" s="167"/>
      <c r="C120" s="167"/>
      <c r="D120" s="167"/>
      <c r="E120" s="167"/>
      <c r="F120" s="167"/>
      <c r="G120" s="167"/>
      <c r="H120" s="24"/>
      <c r="I120" s="24"/>
      <c r="J120" s="167"/>
    </row>
    <row r="121" spans="1:10" hidden="1" x14ac:dyDescent="0.2">
      <c r="A121" s="167"/>
      <c r="B121" s="167"/>
      <c r="C121" s="167"/>
      <c r="D121" s="167"/>
      <c r="E121" s="167"/>
      <c r="F121" s="167"/>
      <c r="G121" s="167"/>
      <c r="H121" s="24"/>
      <c r="I121" s="24"/>
      <c r="J121" s="167"/>
    </row>
    <row r="122" spans="1:10" hidden="1" x14ac:dyDescent="0.2">
      <c r="A122" s="167"/>
      <c r="B122" s="167"/>
      <c r="C122" s="167"/>
      <c r="D122" s="167"/>
      <c r="E122" s="167"/>
      <c r="F122" s="167"/>
      <c r="G122" s="167"/>
      <c r="H122" s="24"/>
      <c r="I122" s="24"/>
      <c r="J122" s="167"/>
    </row>
    <row r="123" spans="1:10" hidden="1" x14ac:dyDescent="0.2">
      <c r="A123" s="167"/>
      <c r="B123" s="167"/>
      <c r="C123" s="167"/>
      <c r="D123" s="167"/>
      <c r="E123" s="167"/>
      <c r="F123" s="167"/>
      <c r="G123" s="167"/>
      <c r="H123" s="24"/>
      <c r="I123" s="24"/>
      <c r="J123" s="167"/>
    </row>
    <row r="124" spans="1:10" hidden="1" x14ac:dyDescent="0.2">
      <c r="A124" s="167"/>
      <c r="B124" s="167"/>
      <c r="C124" s="167"/>
      <c r="D124" s="167"/>
      <c r="E124" s="167"/>
      <c r="F124" s="167"/>
      <c r="G124" s="167"/>
      <c r="H124" s="24"/>
      <c r="I124" s="24"/>
      <c r="J124" s="167"/>
    </row>
    <row r="125" spans="1:10" hidden="1" x14ac:dyDescent="0.2">
      <c r="A125" s="167"/>
      <c r="B125" s="167"/>
      <c r="C125" s="167"/>
      <c r="D125" s="167"/>
      <c r="E125" s="167"/>
      <c r="F125" s="167"/>
      <c r="G125" s="167"/>
      <c r="H125" s="24"/>
      <c r="I125" s="24"/>
      <c r="J125" s="167"/>
    </row>
    <row r="126" spans="1:10" hidden="1" x14ac:dyDescent="0.2">
      <c r="A126" s="167"/>
      <c r="B126" s="167"/>
      <c r="C126" s="167"/>
      <c r="D126" s="167"/>
      <c r="E126" s="167"/>
      <c r="F126" s="167"/>
      <c r="G126" s="167"/>
      <c r="H126" s="24"/>
      <c r="I126" s="24"/>
      <c r="J126" s="167"/>
    </row>
    <row r="127" spans="1:10" hidden="1" x14ac:dyDescent="0.2">
      <c r="A127" s="167"/>
      <c r="B127" s="167"/>
      <c r="C127" s="167"/>
      <c r="D127" s="167"/>
      <c r="E127" s="167"/>
      <c r="F127" s="167"/>
      <c r="G127" s="167"/>
      <c r="H127" s="24"/>
      <c r="I127" s="24"/>
      <c r="J127" s="167"/>
    </row>
    <row r="128" spans="1:10" hidden="1" x14ac:dyDescent="0.2">
      <c r="A128" s="167"/>
      <c r="B128" s="167"/>
      <c r="C128" s="167"/>
      <c r="D128" s="167"/>
      <c r="E128" s="167"/>
      <c r="F128" s="167"/>
      <c r="G128" s="167"/>
      <c r="H128" s="24"/>
      <c r="I128" s="24"/>
      <c r="J128" s="167"/>
    </row>
    <row r="129" spans="1:10" hidden="1" x14ac:dyDescent="0.2">
      <c r="A129" s="167"/>
      <c r="B129" s="167"/>
      <c r="C129" s="167"/>
      <c r="D129" s="167"/>
      <c r="E129" s="167"/>
      <c r="F129" s="167"/>
      <c r="G129" s="167"/>
      <c r="H129" s="24"/>
      <c r="I129" s="24"/>
      <c r="J129" s="167"/>
    </row>
    <row r="130" spans="1:10" hidden="1" x14ac:dyDescent="0.2">
      <c r="A130" s="167"/>
      <c r="B130" s="167"/>
      <c r="C130" s="167"/>
      <c r="D130" s="167"/>
      <c r="E130" s="167"/>
      <c r="F130" s="167"/>
      <c r="G130" s="167"/>
      <c r="H130" s="24"/>
      <c r="I130" s="24"/>
      <c r="J130" s="167"/>
    </row>
    <row r="131" spans="1:10" hidden="1" x14ac:dyDescent="0.2">
      <c r="A131" s="167"/>
      <c r="B131" s="167"/>
      <c r="C131" s="167"/>
      <c r="D131" s="167"/>
      <c r="E131" s="167"/>
      <c r="F131" s="167"/>
      <c r="G131" s="167"/>
      <c r="H131" s="24"/>
      <c r="I131" s="24"/>
      <c r="J131" s="167"/>
    </row>
    <row r="132" spans="1:10" hidden="1" x14ac:dyDescent="0.2">
      <c r="A132" s="167"/>
      <c r="B132" s="167"/>
      <c r="C132" s="167"/>
      <c r="D132" s="167"/>
      <c r="E132" s="167"/>
      <c r="F132" s="167"/>
      <c r="G132" s="167"/>
      <c r="H132" s="24"/>
      <c r="I132" s="24"/>
      <c r="J132" s="167"/>
    </row>
    <row r="133" spans="1:10" hidden="1" x14ac:dyDescent="0.2">
      <c r="A133" s="167"/>
      <c r="B133" s="167"/>
      <c r="C133" s="167"/>
      <c r="D133" s="167"/>
      <c r="E133" s="167"/>
      <c r="F133" s="167"/>
      <c r="G133" s="167"/>
      <c r="H133" s="24"/>
      <c r="I133" s="24"/>
      <c r="J133" s="167"/>
    </row>
    <row r="134" spans="1:10" hidden="1" x14ac:dyDescent="0.2">
      <c r="A134" s="167"/>
      <c r="B134" s="167"/>
      <c r="C134" s="167"/>
      <c r="D134" s="167"/>
      <c r="E134" s="167"/>
      <c r="F134" s="167"/>
      <c r="G134" s="167"/>
      <c r="H134" s="24"/>
      <c r="I134" s="24"/>
      <c r="J134" s="167"/>
    </row>
    <row r="135" spans="1:10" hidden="1" x14ac:dyDescent="0.2">
      <c r="A135" s="167"/>
      <c r="B135" s="167"/>
      <c r="C135" s="167"/>
      <c r="D135" s="167"/>
      <c r="E135" s="167"/>
      <c r="F135" s="167"/>
      <c r="G135" s="167"/>
      <c r="H135" s="24"/>
      <c r="I135" s="24"/>
      <c r="J135" s="167"/>
    </row>
    <row r="136" spans="1:10" hidden="1" x14ac:dyDescent="0.2">
      <c r="A136" s="167"/>
      <c r="B136" s="167"/>
      <c r="C136" s="167"/>
      <c r="D136" s="167"/>
      <c r="E136" s="167"/>
      <c r="F136" s="167"/>
      <c r="G136" s="167"/>
      <c r="H136" s="24"/>
      <c r="I136" s="24"/>
      <c r="J136" s="167"/>
    </row>
    <row r="137" spans="1:10" hidden="1" x14ac:dyDescent="0.2">
      <c r="A137" s="167"/>
      <c r="B137" s="167"/>
      <c r="C137" s="167"/>
      <c r="D137" s="167"/>
      <c r="E137" s="167"/>
      <c r="F137" s="167"/>
      <c r="G137" s="167"/>
      <c r="H137" s="24"/>
      <c r="I137" s="24"/>
      <c r="J137" s="167"/>
    </row>
    <row r="138" spans="1:10" hidden="1" x14ac:dyDescent="0.2">
      <c r="A138" s="167"/>
      <c r="B138" s="167"/>
      <c r="C138" s="167"/>
      <c r="D138" s="167"/>
      <c r="E138" s="167"/>
      <c r="F138" s="167"/>
      <c r="G138" s="167"/>
      <c r="H138" s="24"/>
      <c r="I138" s="24"/>
      <c r="J138" s="167"/>
    </row>
    <row r="139" spans="1:10" hidden="1" x14ac:dyDescent="0.2">
      <c r="A139" s="167"/>
      <c r="B139" s="167"/>
      <c r="C139" s="167"/>
      <c r="D139" s="167"/>
      <c r="E139" s="167"/>
      <c r="F139" s="167"/>
      <c r="G139" s="167"/>
      <c r="H139" s="24"/>
      <c r="I139" s="24"/>
      <c r="J139" s="167"/>
    </row>
    <row r="140" spans="1:10" hidden="1" x14ac:dyDescent="0.2">
      <c r="A140" s="167"/>
      <c r="B140" s="167"/>
      <c r="C140" s="167"/>
      <c r="D140" s="167"/>
      <c r="E140" s="167"/>
      <c r="F140" s="167"/>
      <c r="G140" s="167"/>
      <c r="H140" s="24"/>
      <c r="I140" s="24"/>
      <c r="J140" s="167"/>
    </row>
    <row r="141" spans="1:10" hidden="1" x14ac:dyDescent="0.2">
      <c r="A141" s="167"/>
      <c r="B141" s="167"/>
      <c r="C141" s="167"/>
      <c r="D141" s="167"/>
      <c r="E141" s="167"/>
      <c r="F141" s="167"/>
      <c r="G141" s="167"/>
      <c r="H141" s="24"/>
      <c r="I141" s="24"/>
      <c r="J141" s="167"/>
    </row>
    <row r="142" spans="1:10" hidden="1" x14ac:dyDescent="0.2">
      <c r="A142" s="167"/>
      <c r="B142" s="167"/>
      <c r="C142" s="167"/>
      <c r="D142" s="167"/>
      <c r="E142" s="167"/>
      <c r="F142" s="167"/>
      <c r="G142" s="167"/>
      <c r="H142" s="24"/>
      <c r="I142" s="24"/>
      <c r="J142" s="167"/>
    </row>
    <row r="143" spans="1:10" hidden="1" x14ac:dyDescent="0.2">
      <c r="A143" s="167"/>
      <c r="B143" s="167"/>
      <c r="C143" s="167"/>
      <c r="D143" s="167"/>
      <c r="E143" s="167"/>
      <c r="F143" s="167"/>
      <c r="G143" s="167"/>
      <c r="H143" s="24"/>
      <c r="I143" s="24"/>
      <c r="J143" s="167"/>
    </row>
    <row r="144" spans="1:10" hidden="1" x14ac:dyDescent="0.2">
      <c r="A144" s="167"/>
      <c r="B144" s="167"/>
      <c r="C144" s="167"/>
      <c r="D144" s="167"/>
      <c r="E144" s="167"/>
      <c r="F144" s="167"/>
      <c r="G144" s="167"/>
      <c r="H144" s="24"/>
      <c r="I144" s="24"/>
      <c r="J144" s="167"/>
    </row>
    <row r="145" spans="1:10" hidden="1" x14ac:dyDescent="0.2">
      <c r="A145" s="167"/>
      <c r="B145" s="167"/>
      <c r="C145" s="167"/>
      <c r="D145" s="167"/>
      <c r="E145" s="167"/>
      <c r="F145" s="167"/>
      <c r="G145" s="167"/>
      <c r="H145" s="24"/>
      <c r="I145" s="24"/>
      <c r="J145" s="167"/>
    </row>
    <row r="146" spans="1:10" hidden="1" x14ac:dyDescent="0.2">
      <c r="A146" s="167"/>
      <c r="B146" s="167"/>
      <c r="C146" s="167"/>
      <c r="D146" s="167"/>
      <c r="E146" s="167"/>
      <c r="F146" s="167"/>
      <c r="G146" s="167"/>
      <c r="H146" s="24"/>
      <c r="I146" s="24"/>
      <c r="J146" s="167"/>
    </row>
    <row r="147" spans="1:10" hidden="1" x14ac:dyDescent="0.2">
      <c r="A147" s="167"/>
      <c r="B147" s="167"/>
      <c r="C147" s="167"/>
      <c r="D147" s="167"/>
      <c r="E147" s="167"/>
      <c r="F147" s="167"/>
      <c r="G147" s="167"/>
      <c r="H147" s="24"/>
      <c r="I147" s="24"/>
      <c r="J147" s="167"/>
    </row>
    <row r="148" spans="1:10" hidden="1" x14ac:dyDescent="0.2">
      <c r="A148" s="167"/>
      <c r="B148" s="167"/>
      <c r="C148" s="167"/>
      <c r="D148" s="167"/>
      <c r="E148" s="167"/>
      <c r="F148" s="167"/>
      <c r="G148" s="167"/>
      <c r="H148" s="24"/>
      <c r="I148" s="24"/>
      <c r="J148" s="167"/>
    </row>
    <row r="149" spans="1:10" hidden="1" x14ac:dyDescent="0.2">
      <c r="A149" s="167"/>
      <c r="B149" s="167"/>
      <c r="C149" s="167"/>
      <c r="D149" s="167"/>
      <c r="E149" s="167"/>
      <c r="F149" s="167"/>
      <c r="G149" s="167"/>
      <c r="H149" s="24"/>
      <c r="I149" s="24"/>
      <c r="J149" s="167"/>
    </row>
    <row r="150" spans="1:10" hidden="1" x14ac:dyDescent="0.2">
      <c r="A150" s="167"/>
      <c r="B150" s="167"/>
      <c r="C150" s="167"/>
      <c r="D150" s="167"/>
      <c r="E150" s="167"/>
      <c r="F150" s="167"/>
      <c r="G150" s="167"/>
      <c r="H150" s="24"/>
      <c r="I150" s="24"/>
      <c r="J150" s="167"/>
    </row>
    <row r="151" spans="1:10" hidden="1" x14ac:dyDescent="0.2">
      <c r="A151" s="167"/>
      <c r="B151" s="167"/>
      <c r="C151" s="167"/>
      <c r="D151" s="167"/>
      <c r="E151" s="167"/>
      <c r="F151" s="167"/>
      <c r="G151" s="167"/>
      <c r="H151" s="24"/>
      <c r="I151" s="24"/>
      <c r="J151" s="167"/>
    </row>
    <row r="152" spans="1:10" hidden="1" x14ac:dyDescent="0.2">
      <c r="A152" s="167"/>
      <c r="B152" s="167"/>
      <c r="C152" s="167"/>
      <c r="D152" s="167"/>
      <c r="E152" s="167"/>
      <c r="F152" s="167"/>
      <c r="G152" s="167"/>
      <c r="H152" s="24"/>
      <c r="I152" s="24"/>
      <c r="J152" s="167"/>
    </row>
    <row r="153" spans="1:10" hidden="1" x14ac:dyDescent="0.2">
      <c r="A153" s="167"/>
      <c r="B153" s="167"/>
      <c r="C153" s="167"/>
      <c r="D153" s="167"/>
      <c r="E153" s="167"/>
      <c r="F153" s="167"/>
      <c r="G153" s="167"/>
      <c r="H153" s="24"/>
      <c r="I153" s="24"/>
      <c r="J153" s="167"/>
    </row>
    <row r="154" spans="1:10" hidden="1" x14ac:dyDescent="0.2">
      <c r="A154" s="167"/>
      <c r="B154" s="167"/>
      <c r="C154" s="167"/>
      <c r="D154" s="167"/>
      <c r="E154" s="167"/>
      <c r="F154" s="167"/>
      <c r="G154" s="167"/>
      <c r="H154" s="24"/>
      <c r="I154" s="24"/>
      <c r="J154" s="167"/>
    </row>
    <row r="155" spans="1:10" hidden="1" x14ac:dyDescent="0.2">
      <c r="A155" s="167"/>
      <c r="B155" s="167"/>
      <c r="C155" s="167"/>
      <c r="D155" s="167"/>
      <c r="E155" s="167"/>
      <c r="F155" s="167"/>
      <c r="G155" s="167"/>
      <c r="H155" s="24"/>
      <c r="I155" s="24"/>
      <c r="J155" s="167"/>
    </row>
    <row r="156" spans="1:10" hidden="1" x14ac:dyDescent="0.2">
      <c r="A156" s="167"/>
      <c r="B156" s="167"/>
      <c r="C156" s="167"/>
      <c r="D156" s="167"/>
      <c r="E156" s="167"/>
      <c r="F156" s="167"/>
      <c r="G156" s="167"/>
      <c r="H156" s="24"/>
      <c r="I156" s="24"/>
      <c r="J156" s="167"/>
    </row>
    <row r="157" spans="1:10" hidden="1" x14ac:dyDescent="0.2">
      <c r="A157" s="167"/>
      <c r="B157" s="167"/>
      <c r="C157" s="167"/>
      <c r="D157" s="167"/>
      <c r="E157" s="167"/>
      <c r="F157" s="167"/>
      <c r="G157" s="167"/>
      <c r="H157" s="24"/>
      <c r="I157" s="24"/>
      <c r="J157" s="167"/>
    </row>
    <row r="158" spans="1:10" hidden="1" x14ac:dyDescent="0.2">
      <c r="A158" s="167"/>
      <c r="B158" s="167"/>
      <c r="C158" s="167"/>
      <c r="D158" s="167"/>
      <c r="E158" s="167"/>
      <c r="F158" s="167"/>
      <c r="G158" s="167"/>
      <c r="H158" s="24"/>
      <c r="I158" s="24"/>
      <c r="J158" s="167"/>
    </row>
    <row r="159" spans="1:10" hidden="1" x14ac:dyDescent="0.2">
      <c r="A159" s="167"/>
      <c r="B159" s="167"/>
      <c r="C159" s="167"/>
      <c r="D159" s="167"/>
      <c r="E159" s="167"/>
      <c r="F159" s="167"/>
      <c r="G159" s="167"/>
      <c r="H159" s="24"/>
      <c r="I159" s="24"/>
      <c r="J159" s="167"/>
    </row>
    <row r="160" spans="1:10" hidden="1" x14ac:dyDescent="0.2">
      <c r="A160" s="167"/>
      <c r="B160" s="167"/>
      <c r="C160" s="167"/>
      <c r="D160" s="167"/>
      <c r="E160" s="167"/>
      <c r="F160" s="167"/>
      <c r="G160" s="167"/>
      <c r="H160" s="24"/>
      <c r="I160" s="24"/>
      <c r="J160" s="167"/>
    </row>
    <row r="161" spans="1:10" hidden="1" x14ac:dyDescent="0.2">
      <c r="A161" s="167"/>
      <c r="B161" s="167"/>
      <c r="C161" s="167"/>
      <c r="D161" s="167"/>
      <c r="E161" s="167"/>
      <c r="F161" s="167"/>
      <c r="G161" s="167"/>
      <c r="H161" s="24"/>
      <c r="I161" s="24"/>
      <c r="J161" s="167"/>
    </row>
    <row r="162" spans="1:10" hidden="1" x14ac:dyDescent="0.2">
      <c r="A162" s="167"/>
      <c r="B162" s="167"/>
      <c r="C162" s="167"/>
      <c r="D162" s="167"/>
      <c r="E162" s="167"/>
      <c r="F162" s="167"/>
      <c r="G162" s="167"/>
      <c r="H162" s="24"/>
      <c r="I162" s="24"/>
      <c r="J162" s="167"/>
    </row>
    <row r="163" spans="1:10" hidden="1" x14ac:dyDescent="0.2">
      <c r="A163" s="167"/>
      <c r="B163" s="167"/>
      <c r="C163" s="167"/>
      <c r="D163" s="167"/>
      <c r="E163" s="167"/>
      <c r="F163" s="167"/>
      <c r="G163" s="167"/>
      <c r="H163" s="24"/>
      <c r="I163" s="24"/>
      <c r="J163" s="167"/>
    </row>
    <row r="164" spans="1:10" hidden="1" x14ac:dyDescent="0.2">
      <c r="A164" s="167"/>
      <c r="B164" s="167"/>
      <c r="C164" s="167"/>
      <c r="D164" s="167"/>
      <c r="E164" s="167"/>
      <c r="F164" s="167"/>
      <c r="G164" s="167"/>
      <c r="H164" s="24"/>
      <c r="I164" s="24"/>
      <c r="J164" s="167"/>
    </row>
    <row r="165" spans="1:10" hidden="1" x14ac:dyDescent="0.2">
      <c r="A165" s="167"/>
      <c r="B165" s="167"/>
      <c r="C165" s="167"/>
      <c r="D165" s="167"/>
      <c r="E165" s="167"/>
      <c r="F165" s="167"/>
      <c r="G165" s="167"/>
      <c r="H165" s="24"/>
      <c r="I165" s="24"/>
      <c r="J165" s="167"/>
    </row>
    <row r="166" spans="1:10" hidden="1" x14ac:dyDescent="0.2">
      <c r="A166" s="167"/>
      <c r="B166" s="167"/>
      <c r="C166" s="167"/>
      <c r="D166" s="167"/>
      <c r="E166" s="167"/>
      <c r="F166" s="167"/>
      <c r="G166" s="167"/>
      <c r="H166" s="24"/>
      <c r="I166" s="24"/>
      <c r="J166" s="167"/>
    </row>
    <row r="167" spans="1:10" hidden="1" x14ac:dyDescent="0.2">
      <c r="A167" s="167"/>
      <c r="B167" s="167"/>
      <c r="C167" s="167"/>
      <c r="D167" s="167"/>
      <c r="E167" s="167"/>
      <c r="F167" s="167"/>
      <c r="G167" s="167"/>
      <c r="H167" s="24"/>
      <c r="I167" s="24"/>
      <c r="J167" s="167"/>
    </row>
    <row r="168" spans="1:10" hidden="1" x14ac:dyDescent="0.2">
      <c r="A168" s="167"/>
      <c r="B168" s="167"/>
      <c r="C168" s="167"/>
      <c r="D168" s="167"/>
      <c r="E168" s="167"/>
      <c r="F168" s="167"/>
      <c r="G168" s="167"/>
      <c r="H168" s="24"/>
      <c r="I168" s="24"/>
      <c r="J168" s="167"/>
    </row>
    <row r="169" spans="1:10" hidden="1" x14ac:dyDescent="0.2">
      <c r="A169" s="167"/>
      <c r="B169" s="167"/>
      <c r="C169" s="167"/>
      <c r="D169" s="167"/>
      <c r="E169" s="167"/>
      <c r="F169" s="167"/>
      <c r="G169" s="167"/>
      <c r="H169" s="24"/>
      <c r="I169" s="24"/>
      <c r="J169" s="167"/>
    </row>
    <row r="170" spans="1:10" hidden="1" x14ac:dyDescent="0.2">
      <c r="A170" s="167"/>
      <c r="B170" s="167"/>
      <c r="C170" s="167"/>
      <c r="D170" s="167"/>
      <c r="E170" s="167"/>
      <c r="F170" s="167"/>
      <c r="G170" s="167"/>
      <c r="H170" s="24"/>
      <c r="I170" s="24"/>
      <c r="J170" s="167"/>
    </row>
    <row r="171" spans="1:10" hidden="1" x14ac:dyDescent="0.2">
      <c r="A171" s="167"/>
      <c r="B171" s="167"/>
      <c r="C171" s="167"/>
      <c r="D171" s="167"/>
      <c r="E171" s="167"/>
      <c r="F171" s="167"/>
      <c r="G171" s="167"/>
      <c r="H171" s="24"/>
      <c r="I171" s="24"/>
      <c r="J171" s="167"/>
    </row>
    <row r="172" spans="1:10" hidden="1" x14ac:dyDescent="0.2">
      <c r="A172" s="167"/>
      <c r="B172" s="167"/>
      <c r="C172" s="167"/>
      <c r="D172" s="167"/>
      <c r="E172" s="167"/>
      <c r="F172" s="167"/>
      <c r="G172" s="167"/>
      <c r="H172" s="24"/>
      <c r="I172" s="24"/>
      <c r="J172" s="167"/>
    </row>
    <row r="173" spans="1:10" hidden="1" x14ac:dyDescent="0.2">
      <c r="A173" s="167"/>
      <c r="B173" s="167"/>
      <c r="C173" s="167"/>
      <c r="D173" s="167"/>
      <c r="E173" s="167"/>
      <c r="F173" s="167"/>
      <c r="G173" s="167"/>
      <c r="H173" s="24"/>
      <c r="I173" s="24"/>
      <c r="J173" s="167"/>
    </row>
    <row r="174" spans="1:10" hidden="1" x14ac:dyDescent="0.2">
      <c r="A174" s="167"/>
      <c r="B174" s="167"/>
      <c r="C174" s="167"/>
      <c r="D174" s="167"/>
      <c r="E174" s="167"/>
      <c r="F174" s="167"/>
      <c r="G174" s="167"/>
      <c r="H174" s="24"/>
      <c r="I174" s="24"/>
      <c r="J174" s="167"/>
    </row>
    <row r="175" spans="1:10" hidden="1" x14ac:dyDescent="0.2">
      <c r="A175" s="167"/>
      <c r="B175" s="167"/>
      <c r="C175" s="167"/>
      <c r="D175" s="167"/>
      <c r="E175" s="167"/>
      <c r="F175" s="167"/>
      <c r="G175" s="167"/>
      <c r="H175" s="24"/>
      <c r="I175" s="24"/>
      <c r="J175" s="167"/>
    </row>
    <row r="176" spans="1:10" hidden="1" x14ac:dyDescent="0.2">
      <c r="A176" s="167"/>
      <c r="B176" s="167"/>
      <c r="C176" s="167"/>
      <c r="D176" s="167"/>
      <c r="E176" s="167"/>
      <c r="F176" s="167"/>
      <c r="G176" s="167"/>
      <c r="H176" s="24"/>
      <c r="I176" s="24"/>
      <c r="J176" s="167"/>
    </row>
    <row r="177" spans="1:10" hidden="1" x14ac:dyDescent="0.2">
      <c r="A177" s="167"/>
      <c r="B177" s="167"/>
      <c r="C177" s="167"/>
      <c r="D177" s="167"/>
      <c r="E177" s="167"/>
      <c r="F177" s="167"/>
      <c r="G177" s="167"/>
      <c r="H177" s="24"/>
      <c r="I177" s="24"/>
      <c r="J177" s="167"/>
    </row>
    <row r="178" spans="1:10" hidden="1" x14ac:dyDescent="0.2">
      <c r="A178" s="167"/>
      <c r="B178" s="167"/>
      <c r="C178" s="167"/>
      <c r="D178" s="167"/>
      <c r="E178" s="167"/>
      <c r="F178" s="167"/>
      <c r="G178" s="167"/>
      <c r="H178" s="24"/>
      <c r="I178" s="24"/>
      <c r="J178" s="167"/>
    </row>
    <row r="179" spans="1:10" hidden="1" x14ac:dyDescent="0.2">
      <c r="A179" s="167"/>
      <c r="B179" s="167"/>
      <c r="C179" s="167"/>
      <c r="D179" s="167"/>
      <c r="E179" s="167"/>
      <c r="F179" s="167"/>
      <c r="G179" s="167"/>
      <c r="H179" s="24"/>
      <c r="I179" s="24"/>
      <c r="J179" s="167"/>
    </row>
    <row r="180" spans="1:10" hidden="1" x14ac:dyDescent="0.2">
      <c r="A180" s="167"/>
      <c r="B180" s="167"/>
      <c r="C180" s="167"/>
      <c r="D180" s="167"/>
      <c r="E180" s="167"/>
      <c r="F180" s="167"/>
      <c r="G180" s="167"/>
      <c r="H180" s="24"/>
      <c r="I180" s="24"/>
      <c r="J180" s="167"/>
    </row>
    <row r="181" spans="1:10" hidden="1" x14ac:dyDescent="0.2">
      <c r="A181" s="167"/>
      <c r="B181" s="167"/>
      <c r="C181" s="167"/>
      <c r="D181" s="167"/>
      <c r="E181" s="167"/>
      <c r="F181" s="167"/>
      <c r="G181" s="167"/>
      <c r="H181" s="24"/>
      <c r="I181" s="24"/>
      <c r="J181" s="167"/>
    </row>
    <row r="182" spans="1:10" hidden="1" x14ac:dyDescent="0.2">
      <c r="A182" s="167"/>
      <c r="B182" s="167"/>
      <c r="C182" s="167"/>
      <c r="D182" s="167"/>
      <c r="E182" s="167"/>
      <c r="F182" s="167"/>
      <c r="G182" s="167"/>
      <c r="H182" s="24"/>
      <c r="I182" s="24"/>
      <c r="J182" s="167"/>
    </row>
    <row r="183" spans="1:10" hidden="1" x14ac:dyDescent="0.2">
      <c r="A183" s="167"/>
      <c r="B183" s="167"/>
      <c r="C183" s="167"/>
      <c r="D183" s="167"/>
      <c r="E183" s="167"/>
      <c r="F183" s="167"/>
      <c r="G183" s="167"/>
      <c r="H183" s="24"/>
      <c r="I183" s="24"/>
      <c r="J183" s="167"/>
    </row>
    <row r="184" spans="1:10" hidden="1" x14ac:dyDescent="0.2">
      <c r="A184" s="167"/>
      <c r="B184" s="167"/>
      <c r="C184" s="167"/>
      <c r="D184" s="167"/>
      <c r="E184" s="167"/>
      <c r="F184" s="167"/>
      <c r="G184" s="167"/>
      <c r="H184" s="24"/>
      <c r="I184" s="24"/>
      <c r="J184" s="167"/>
    </row>
    <row r="185" spans="1:10" hidden="1" x14ac:dyDescent="0.2">
      <c r="A185" s="167"/>
      <c r="B185" s="167"/>
      <c r="C185" s="167"/>
      <c r="D185" s="167"/>
      <c r="E185" s="167"/>
      <c r="F185" s="167"/>
      <c r="G185" s="167"/>
      <c r="H185" s="24"/>
      <c r="I185" s="24"/>
      <c r="J185" s="167"/>
    </row>
    <row r="186" spans="1:10" hidden="1" x14ac:dyDescent="0.2">
      <c r="A186" s="167"/>
      <c r="B186" s="167"/>
      <c r="C186" s="167"/>
      <c r="D186" s="167"/>
      <c r="E186" s="167"/>
      <c r="F186" s="167"/>
      <c r="G186" s="167"/>
      <c r="H186" s="24"/>
      <c r="I186" s="24"/>
      <c r="J186" s="167"/>
    </row>
    <row r="187" spans="1:10" hidden="1" x14ac:dyDescent="0.2">
      <c r="A187" s="167"/>
      <c r="B187" s="167"/>
      <c r="C187" s="167"/>
      <c r="D187" s="167"/>
      <c r="E187" s="167"/>
      <c r="F187" s="167"/>
      <c r="G187" s="167"/>
      <c r="H187" s="24"/>
      <c r="I187" s="24"/>
      <c r="J187" s="167"/>
    </row>
    <row r="188" spans="1:10" hidden="1" x14ac:dyDescent="0.2">
      <c r="A188" s="167"/>
      <c r="B188" s="167"/>
      <c r="C188" s="167"/>
      <c r="D188" s="167"/>
      <c r="E188" s="167"/>
      <c r="F188" s="167"/>
      <c r="G188" s="167"/>
      <c r="H188" s="24"/>
      <c r="I188" s="24"/>
      <c r="J188" s="167"/>
    </row>
    <row r="189" spans="1:10" hidden="1" x14ac:dyDescent="0.2">
      <c r="A189" s="167"/>
      <c r="B189" s="167"/>
      <c r="C189" s="167"/>
      <c r="D189" s="167"/>
      <c r="E189" s="167"/>
      <c r="F189" s="167"/>
      <c r="G189" s="167"/>
      <c r="H189" s="24"/>
      <c r="I189" s="24"/>
      <c r="J189" s="167"/>
    </row>
    <row r="190" spans="1:10" hidden="1" x14ac:dyDescent="0.2">
      <c r="A190" s="167"/>
      <c r="B190" s="167"/>
      <c r="C190" s="167"/>
      <c r="D190" s="167"/>
      <c r="E190" s="167"/>
      <c r="F190" s="167"/>
      <c r="G190" s="167"/>
      <c r="H190" s="24"/>
      <c r="I190" s="24"/>
      <c r="J190" s="167"/>
    </row>
    <row r="191" spans="1:10" hidden="1" x14ac:dyDescent="0.2">
      <c r="A191" s="167"/>
      <c r="B191" s="167"/>
      <c r="C191" s="167"/>
      <c r="D191" s="167"/>
      <c r="E191" s="167"/>
      <c r="F191" s="167"/>
      <c r="G191" s="167"/>
      <c r="H191" s="24"/>
      <c r="I191" s="24"/>
      <c r="J191" s="167"/>
    </row>
    <row r="192" spans="1:10" hidden="1" x14ac:dyDescent="0.2">
      <c r="A192" s="167"/>
      <c r="B192" s="167"/>
      <c r="C192" s="167"/>
      <c r="D192" s="167"/>
      <c r="E192" s="167"/>
      <c r="F192" s="167"/>
      <c r="G192" s="167"/>
      <c r="H192" s="24"/>
      <c r="I192" s="24"/>
      <c r="J192" s="167"/>
    </row>
    <row r="193" spans="1:10" hidden="1" x14ac:dyDescent="0.2">
      <c r="A193" s="167"/>
      <c r="B193" s="167"/>
      <c r="C193" s="167"/>
      <c r="D193" s="167"/>
      <c r="E193" s="167"/>
      <c r="F193" s="167"/>
      <c r="G193" s="167"/>
      <c r="H193" s="24"/>
      <c r="I193" s="24"/>
      <c r="J193" s="167"/>
    </row>
    <row r="194" spans="1:10" hidden="1" x14ac:dyDescent="0.2">
      <c r="A194" s="167"/>
      <c r="B194" s="167"/>
      <c r="C194" s="167"/>
      <c r="D194" s="167"/>
      <c r="E194" s="167"/>
      <c r="F194" s="167"/>
      <c r="G194" s="167"/>
      <c r="H194" s="24"/>
      <c r="I194" s="24"/>
      <c r="J194" s="167"/>
    </row>
    <row r="195" spans="1:10" hidden="1" x14ac:dyDescent="0.2">
      <c r="A195" s="167"/>
      <c r="B195" s="167"/>
      <c r="C195" s="167"/>
      <c r="D195" s="167"/>
      <c r="E195" s="167"/>
      <c r="F195" s="167"/>
      <c r="G195" s="167"/>
      <c r="H195" s="24"/>
      <c r="I195" s="24"/>
      <c r="J195" s="167"/>
    </row>
    <row r="196" spans="1:10" hidden="1" x14ac:dyDescent="0.2">
      <c r="A196" s="167"/>
      <c r="B196" s="167"/>
      <c r="C196" s="167"/>
      <c r="D196" s="167"/>
      <c r="E196" s="167"/>
      <c r="F196" s="167"/>
      <c r="G196" s="167"/>
      <c r="H196" s="24"/>
      <c r="I196" s="24"/>
      <c r="J196" s="167"/>
    </row>
    <row r="197" spans="1:10" hidden="1" x14ac:dyDescent="0.2">
      <c r="A197" s="167"/>
      <c r="B197" s="167"/>
      <c r="C197" s="253"/>
      <c r="D197" s="253"/>
      <c r="E197" s="253"/>
      <c r="F197" s="167"/>
      <c r="G197" s="167"/>
      <c r="H197" s="24"/>
      <c r="I197" s="24"/>
      <c r="J197" s="167"/>
    </row>
    <row r="198" spans="1:10" hidden="1" x14ac:dyDescent="0.2">
      <c r="A198" s="167"/>
      <c r="B198" s="167"/>
      <c r="C198" s="254"/>
      <c r="D198" s="254"/>
      <c r="E198" s="254"/>
      <c r="F198" s="167"/>
      <c r="G198" s="167"/>
      <c r="H198" s="24"/>
      <c r="I198" s="24"/>
      <c r="J198" s="167"/>
    </row>
    <row r="199" spans="1:10" hidden="1" x14ac:dyDescent="0.2">
      <c r="A199" s="167"/>
      <c r="B199" s="167"/>
      <c r="C199" s="254"/>
      <c r="D199" s="254"/>
      <c r="E199" s="254"/>
      <c r="F199" s="167"/>
      <c r="G199" s="167"/>
      <c r="H199" s="24"/>
      <c r="I199" s="24"/>
      <c r="J199" s="167"/>
    </row>
    <row r="200" spans="1:10" hidden="1" x14ac:dyDescent="0.2">
      <c r="A200" s="167"/>
      <c r="B200" s="167"/>
      <c r="C200" s="167"/>
      <c r="D200" s="167"/>
      <c r="E200" s="167"/>
      <c r="F200" s="167"/>
      <c r="G200" s="167"/>
      <c r="H200" s="24"/>
      <c r="I200" s="24"/>
      <c r="J200" s="167"/>
    </row>
    <row r="201" spans="1:10" hidden="1" x14ac:dyDescent="0.2">
      <c r="A201" s="167"/>
      <c r="B201" s="167"/>
      <c r="C201" s="167"/>
      <c r="D201" s="167"/>
      <c r="E201" s="167"/>
      <c r="F201" s="167"/>
      <c r="G201" s="167"/>
      <c r="H201" s="24"/>
      <c r="I201" s="24"/>
      <c r="J201" s="167"/>
    </row>
    <row r="202" spans="1:10" hidden="1" x14ac:dyDescent="0.2">
      <c r="A202" s="167"/>
      <c r="B202" s="167"/>
      <c r="C202" s="167"/>
      <c r="D202" s="167"/>
      <c r="E202" s="167"/>
      <c r="F202" s="167"/>
      <c r="G202" s="167"/>
      <c r="H202" s="24"/>
      <c r="I202" s="24"/>
      <c r="J202" s="167"/>
    </row>
    <row r="203" spans="1:10" hidden="1" x14ac:dyDescent="0.2">
      <c r="A203" s="167"/>
      <c r="B203" s="167"/>
      <c r="C203" s="167"/>
      <c r="D203" s="167"/>
      <c r="E203" s="167"/>
      <c r="F203" s="167"/>
      <c r="G203" s="167"/>
      <c r="H203" s="24"/>
      <c r="I203" s="24"/>
      <c r="J203" s="167"/>
    </row>
    <row r="204" spans="1:10" hidden="1" x14ac:dyDescent="0.2">
      <c r="A204" s="167"/>
      <c r="B204" s="167"/>
      <c r="C204" s="167"/>
      <c r="D204" s="167"/>
      <c r="E204" s="167"/>
      <c r="F204" s="167"/>
      <c r="G204" s="167"/>
      <c r="H204" s="24"/>
      <c r="I204" s="24"/>
      <c r="J204" s="167"/>
    </row>
    <row r="205" spans="1:10" hidden="1" x14ac:dyDescent="0.2">
      <c r="A205" s="167"/>
      <c r="B205" s="167"/>
      <c r="C205" s="167"/>
      <c r="D205" s="167"/>
      <c r="E205" s="167"/>
      <c r="F205" s="167"/>
      <c r="G205" s="167"/>
      <c r="H205" s="24"/>
      <c r="I205" s="24"/>
      <c r="J205" s="167"/>
    </row>
    <row r="206" spans="1:10" hidden="1" x14ac:dyDescent="0.2">
      <c r="A206" s="167"/>
      <c r="B206" s="167"/>
      <c r="C206" s="167"/>
      <c r="D206" s="167"/>
      <c r="E206" s="167"/>
      <c r="F206" s="167"/>
      <c r="G206" s="167"/>
      <c r="H206" s="24"/>
      <c r="I206" s="24"/>
      <c r="J206" s="167"/>
    </row>
    <row r="207" spans="1:10" hidden="1" x14ac:dyDescent="0.2">
      <c r="A207" s="167"/>
      <c r="B207" s="167"/>
      <c r="C207" s="167"/>
      <c r="D207" s="167"/>
      <c r="E207" s="167"/>
      <c r="F207" s="167"/>
      <c r="G207" s="167"/>
      <c r="H207" s="24"/>
      <c r="I207" s="24"/>
      <c r="J207" s="167"/>
    </row>
    <row r="208" spans="1:10" hidden="1" x14ac:dyDescent="0.2">
      <c r="A208" s="167"/>
      <c r="B208" s="167"/>
      <c r="C208" s="167"/>
      <c r="D208" s="167"/>
      <c r="E208" s="167"/>
      <c r="F208" s="167"/>
      <c r="G208" s="167"/>
      <c r="H208" s="24"/>
      <c r="I208" s="24"/>
      <c r="J208" s="167"/>
    </row>
    <row r="209" spans="1:10" hidden="1" x14ac:dyDescent="0.2">
      <c r="A209" s="167"/>
      <c r="B209" s="167"/>
      <c r="C209" s="167"/>
      <c r="D209" s="167"/>
      <c r="E209" s="167"/>
      <c r="F209" s="167"/>
      <c r="G209" s="167"/>
      <c r="H209" s="24"/>
      <c r="I209" s="24"/>
      <c r="J209" s="167"/>
    </row>
    <row r="210" spans="1:10" hidden="1" x14ac:dyDescent="0.2">
      <c r="A210" s="167"/>
      <c r="B210" s="167"/>
      <c r="C210" s="167"/>
      <c r="D210" s="167"/>
      <c r="E210" s="167"/>
      <c r="F210" s="167"/>
      <c r="G210" s="167"/>
      <c r="H210" s="24"/>
      <c r="I210" s="24"/>
      <c r="J210" s="167"/>
    </row>
    <row r="211" spans="1:10" hidden="1" x14ac:dyDescent="0.2">
      <c r="H211" s="24"/>
      <c r="I211" s="24"/>
    </row>
    <row r="212" spans="1:10" hidden="1" x14ac:dyDescent="0.2">
      <c r="H212" s="24"/>
      <c r="I212" s="24"/>
    </row>
    <row r="213" spans="1:10" hidden="1" x14ac:dyDescent="0.2">
      <c r="H213" s="24"/>
      <c r="I213" s="24"/>
    </row>
    <row r="214" spans="1:10" hidden="1" x14ac:dyDescent="0.2">
      <c r="H214" s="24"/>
      <c r="I214" s="24"/>
    </row>
    <row r="215" spans="1:10" hidden="1" x14ac:dyDescent="0.2">
      <c r="H215" s="24"/>
      <c r="I215" s="24"/>
    </row>
    <row r="216" spans="1:10" hidden="1" x14ac:dyDescent="0.2">
      <c r="H216" s="24"/>
      <c r="I216" s="24"/>
    </row>
    <row r="217" spans="1:10" hidden="1" x14ac:dyDescent="0.2">
      <c r="H217" s="24"/>
      <c r="I217" s="24"/>
    </row>
    <row r="218" spans="1:10" hidden="1" x14ac:dyDescent="0.2">
      <c r="H218" s="24"/>
      <c r="I218" s="24"/>
    </row>
    <row r="219" spans="1:10" hidden="1" x14ac:dyDescent="0.2">
      <c r="H219" s="24"/>
      <c r="I219" s="24"/>
    </row>
    <row r="220" spans="1:10" hidden="1" x14ac:dyDescent="0.2">
      <c r="H220" s="24"/>
      <c r="I220" s="24"/>
    </row>
    <row r="221" spans="1:10" hidden="1" x14ac:dyDescent="0.2">
      <c r="H221" s="24"/>
      <c r="I221" s="24"/>
    </row>
    <row r="222" spans="1:10" hidden="1" x14ac:dyDescent="0.2">
      <c r="H222" s="24"/>
      <c r="I222" s="24"/>
    </row>
    <row r="223" spans="1:10" hidden="1" x14ac:dyDescent="0.2">
      <c r="H223" s="24"/>
      <c r="I223" s="24"/>
    </row>
    <row r="224" spans="1:10" hidden="1" x14ac:dyDescent="0.2">
      <c r="H224" s="24"/>
      <c r="I224" s="24"/>
    </row>
    <row r="225" spans="8:9" hidden="1" x14ac:dyDescent="0.2">
      <c r="H225" s="24"/>
      <c r="I225" s="24"/>
    </row>
    <row r="226" spans="8:9" hidden="1" x14ac:dyDescent="0.2">
      <c r="H226" s="24"/>
      <c r="I226" s="24"/>
    </row>
    <row r="227" spans="8:9" hidden="1" x14ac:dyDescent="0.2">
      <c r="H227" s="24"/>
      <c r="I227" s="24"/>
    </row>
    <row r="228" spans="8:9" hidden="1" x14ac:dyDescent="0.2">
      <c r="H228" s="24"/>
      <c r="I228" s="24"/>
    </row>
    <row r="229" spans="8:9" hidden="1" x14ac:dyDescent="0.2">
      <c r="H229" s="24"/>
      <c r="I229" s="24"/>
    </row>
    <row r="230" spans="8:9" hidden="1" x14ac:dyDescent="0.2">
      <c r="H230" s="24"/>
      <c r="I230" s="24"/>
    </row>
    <row r="231" spans="8:9" hidden="1" x14ac:dyDescent="0.2">
      <c r="H231" s="24"/>
      <c r="I231" s="24"/>
    </row>
    <row r="232" spans="8:9" hidden="1" x14ac:dyDescent="0.2">
      <c r="H232" s="24"/>
      <c r="I232" s="24"/>
    </row>
    <row r="233" spans="8:9" hidden="1" x14ac:dyDescent="0.2">
      <c r="H233" s="24"/>
      <c r="I233" s="24"/>
    </row>
    <row r="234" spans="8:9" hidden="1" x14ac:dyDescent="0.2">
      <c r="H234" s="24"/>
      <c r="I234" s="24"/>
    </row>
    <row r="235" spans="8:9" hidden="1" x14ac:dyDescent="0.2">
      <c r="H235" s="24"/>
      <c r="I235" s="24"/>
    </row>
    <row r="236" spans="8:9" hidden="1" x14ac:dyDescent="0.2">
      <c r="H236" s="24"/>
      <c r="I236" s="24"/>
    </row>
    <row r="237" spans="8:9" hidden="1" x14ac:dyDescent="0.2">
      <c r="H237" s="24"/>
      <c r="I237" s="24"/>
    </row>
    <row r="238" spans="8:9" hidden="1" x14ac:dyDescent="0.2">
      <c r="H238" s="24"/>
      <c r="I238" s="24"/>
    </row>
    <row r="239" spans="8:9" hidden="1" x14ac:dyDescent="0.2">
      <c r="H239" s="24"/>
      <c r="I239" s="24"/>
    </row>
    <row r="240" spans="8:9" hidden="1" x14ac:dyDescent="0.2">
      <c r="H240" s="24"/>
      <c r="I240" s="24"/>
    </row>
    <row r="241" spans="8:9" hidden="1" x14ac:dyDescent="0.2">
      <c r="H241" s="24"/>
      <c r="I241" s="24"/>
    </row>
    <row r="242" spans="8:9" hidden="1" x14ac:dyDescent="0.2">
      <c r="H242" s="24"/>
      <c r="I242" s="24"/>
    </row>
    <row r="243" spans="8:9" hidden="1" x14ac:dyDescent="0.2">
      <c r="H243" s="24"/>
      <c r="I243" s="24"/>
    </row>
    <row r="244" spans="8:9" hidden="1" x14ac:dyDescent="0.2">
      <c r="H244" s="24"/>
      <c r="I244" s="24"/>
    </row>
    <row r="245" spans="8:9" hidden="1" x14ac:dyDescent="0.2">
      <c r="H245" s="24"/>
      <c r="I245" s="24"/>
    </row>
    <row r="246" spans="8:9" hidden="1" x14ac:dyDescent="0.2">
      <c r="H246" s="24"/>
      <c r="I246" s="24"/>
    </row>
    <row r="247" spans="8:9" hidden="1" x14ac:dyDescent="0.2">
      <c r="H247" s="24"/>
      <c r="I247" s="24"/>
    </row>
    <row r="248" spans="8:9" hidden="1" x14ac:dyDescent="0.2">
      <c r="H248" s="24"/>
      <c r="I248" s="24"/>
    </row>
    <row r="249" spans="8:9" hidden="1" x14ac:dyDescent="0.2">
      <c r="H249" s="24"/>
      <c r="I249" s="24"/>
    </row>
    <row r="250" spans="8:9" hidden="1" x14ac:dyDescent="0.2">
      <c r="H250" s="24"/>
      <c r="I250" s="24"/>
    </row>
    <row r="251" spans="8:9" hidden="1" x14ac:dyDescent="0.2">
      <c r="H251" s="24"/>
      <c r="I251" s="24"/>
    </row>
    <row r="252" spans="8:9" hidden="1" x14ac:dyDescent="0.2">
      <c r="H252" s="24"/>
      <c r="I252" s="24"/>
    </row>
    <row r="253" spans="8:9" hidden="1" x14ac:dyDescent="0.2">
      <c r="H253" s="24"/>
      <c r="I253" s="24"/>
    </row>
    <row r="254" spans="8:9" hidden="1" x14ac:dyDescent="0.2">
      <c r="H254" s="24"/>
      <c r="I254" s="24"/>
    </row>
    <row r="255" spans="8:9" hidden="1" x14ac:dyDescent="0.2">
      <c r="H255" s="24"/>
      <c r="I255" s="24"/>
    </row>
    <row r="256" spans="8:9" hidden="1" x14ac:dyDescent="0.2">
      <c r="H256" s="24"/>
      <c r="I256" s="24"/>
    </row>
    <row r="257" spans="8:9" hidden="1" x14ac:dyDescent="0.2">
      <c r="H257" s="24"/>
      <c r="I257" s="24"/>
    </row>
    <row r="258" spans="8:9" hidden="1" x14ac:dyDescent="0.2">
      <c r="H258" s="24"/>
      <c r="I258" s="24"/>
    </row>
    <row r="259" spans="8:9" hidden="1" x14ac:dyDescent="0.2">
      <c r="H259" s="24"/>
      <c r="I259" s="24"/>
    </row>
    <row r="260" spans="8:9" hidden="1" x14ac:dyDescent="0.2">
      <c r="H260" s="24"/>
      <c r="I260" s="24"/>
    </row>
    <row r="261" spans="8:9" hidden="1" x14ac:dyDescent="0.2">
      <c r="H261" s="24"/>
      <c r="I261" s="24"/>
    </row>
    <row r="262" spans="8:9" hidden="1" x14ac:dyDescent="0.2">
      <c r="H262" s="24"/>
      <c r="I262" s="24"/>
    </row>
    <row r="263" spans="8:9" hidden="1" x14ac:dyDescent="0.2">
      <c r="H263" s="24"/>
      <c r="I263" s="24"/>
    </row>
    <row r="264" spans="8:9" hidden="1" x14ac:dyDescent="0.2">
      <c r="H264" s="24"/>
      <c r="I264" s="24"/>
    </row>
    <row r="265" spans="8:9" hidden="1" x14ac:dyDescent="0.2">
      <c r="H265" s="24"/>
      <c r="I265" s="24"/>
    </row>
    <row r="266" spans="8:9" hidden="1" x14ac:dyDescent="0.2">
      <c r="H266" s="24"/>
      <c r="I266" s="24"/>
    </row>
    <row r="267" spans="8:9" hidden="1" x14ac:dyDescent="0.2">
      <c r="H267" s="24"/>
      <c r="I267" s="24"/>
    </row>
    <row r="268" spans="8:9" hidden="1" x14ac:dyDescent="0.2">
      <c r="H268" s="24"/>
      <c r="I268" s="24"/>
    </row>
    <row r="269" spans="8:9" hidden="1" x14ac:dyDescent="0.2">
      <c r="H269" s="24"/>
      <c r="I269" s="24"/>
    </row>
    <row r="270" spans="8:9" hidden="1" x14ac:dyDescent="0.2">
      <c r="H270" s="24"/>
      <c r="I270" s="24"/>
    </row>
    <row r="271" spans="8:9" hidden="1" x14ac:dyDescent="0.2">
      <c r="H271" s="24"/>
      <c r="I271" s="24"/>
    </row>
    <row r="272" spans="8:9" hidden="1" x14ac:dyDescent="0.2">
      <c r="H272" s="24"/>
      <c r="I272" s="24"/>
    </row>
    <row r="273" spans="8:9" hidden="1" x14ac:dyDescent="0.2">
      <c r="H273" s="24"/>
      <c r="I273" s="24"/>
    </row>
    <row r="274" spans="8:9" hidden="1" x14ac:dyDescent="0.2">
      <c r="H274" s="24"/>
      <c r="I274" s="24"/>
    </row>
    <row r="275" spans="8:9" hidden="1" x14ac:dyDescent="0.2">
      <c r="H275" s="24"/>
      <c r="I275" s="24"/>
    </row>
    <row r="276" spans="8:9" hidden="1" x14ac:dyDescent="0.2">
      <c r="H276" s="24"/>
      <c r="I276" s="24"/>
    </row>
    <row r="277" spans="8:9" hidden="1" x14ac:dyDescent="0.2">
      <c r="H277" s="24"/>
      <c r="I277" s="24"/>
    </row>
    <row r="278" spans="8:9" hidden="1" x14ac:dyDescent="0.2">
      <c r="H278" s="24"/>
      <c r="I278" s="24"/>
    </row>
    <row r="279" spans="8:9" hidden="1" x14ac:dyDescent="0.2">
      <c r="H279" s="24"/>
      <c r="I279" s="24"/>
    </row>
    <row r="280" spans="8:9" hidden="1" x14ac:dyDescent="0.2">
      <c r="H280" s="24"/>
      <c r="I280" s="24"/>
    </row>
    <row r="281" spans="8:9" hidden="1" x14ac:dyDescent="0.2">
      <c r="H281" s="24"/>
      <c r="I281" s="24"/>
    </row>
    <row r="282" spans="8:9" hidden="1" x14ac:dyDescent="0.2">
      <c r="H282" s="24"/>
      <c r="I282" s="24"/>
    </row>
    <row r="283" spans="8:9" hidden="1" x14ac:dyDescent="0.2">
      <c r="H283" s="24"/>
      <c r="I283" s="24"/>
    </row>
    <row r="284" spans="8:9" hidden="1" x14ac:dyDescent="0.2">
      <c r="H284" s="24"/>
      <c r="I284" s="24"/>
    </row>
    <row r="285" spans="8:9" hidden="1" x14ac:dyDescent="0.2">
      <c r="H285" s="24"/>
      <c r="I285" s="24"/>
    </row>
    <row r="286" spans="8:9" hidden="1" x14ac:dyDescent="0.2">
      <c r="H286" s="24"/>
      <c r="I286" s="24"/>
    </row>
    <row r="287" spans="8:9" hidden="1" x14ac:dyDescent="0.2">
      <c r="H287" s="24"/>
      <c r="I287" s="24"/>
    </row>
    <row r="288" spans="8:9" hidden="1" x14ac:dyDescent="0.2">
      <c r="H288" s="24"/>
      <c r="I288" s="24"/>
    </row>
    <row r="289" spans="1:35" hidden="1" x14ac:dyDescent="0.2">
      <c r="H289" s="24"/>
      <c r="I289" s="24"/>
    </row>
    <row r="290" spans="1:35" hidden="1" x14ac:dyDescent="0.2">
      <c r="H290" s="24"/>
      <c r="I290" s="24"/>
    </row>
    <row r="291" spans="1:35" hidden="1" x14ac:dyDescent="0.2">
      <c r="H291" s="24"/>
      <c r="I291" s="24"/>
    </row>
    <row r="292" spans="1:35" hidden="1" x14ac:dyDescent="0.2">
      <c r="H292" s="24"/>
      <c r="I292" s="24"/>
    </row>
    <row r="293" spans="1:35" hidden="1" x14ac:dyDescent="0.2">
      <c r="H293" s="24"/>
      <c r="I293" s="24"/>
    </row>
    <row r="294" spans="1:35" hidden="1" x14ac:dyDescent="0.2">
      <c r="H294" s="24"/>
      <c r="I294" s="24"/>
    </row>
    <row r="295" spans="1:35" hidden="1" x14ac:dyDescent="0.2">
      <c r="H295" s="24"/>
      <c r="I295" s="24"/>
    </row>
    <row r="296" spans="1:35" hidden="1" x14ac:dyDescent="0.2">
      <c r="H296" s="24"/>
      <c r="I296" s="24"/>
    </row>
    <row r="297" spans="1:35" hidden="1" x14ac:dyDescent="0.2">
      <c r="H297" s="24"/>
      <c r="I297" s="24"/>
    </row>
    <row r="298" spans="1:35" x14ac:dyDescent="0.2">
      <c r="H298" s="24"/>
      <c r="I298" s="24"/>
    </row>
    <row r="299" spans="1:35" x14ac:dyDescent="0.2">
      <c r="A299" s="2" t="s">
        <v>53</v>
      </c>
      <c r="B299" s="56" t="s">
        <v>70</v>
      </c>
      <c r="C299" s="57"/>
      <c r="D299" s="22" t="s">
        <v>36</v>
      </c>
      <c r="E299" s="22" t="s">
        <v>72</v>
      </c>
      <c r="R299" s="166" t="s">
        <v>69</v>
      </c>
      <c r="S299" s="296">
        <v>2.0000000000000002E-5</v>
      </c>
      <c r="T299" s="295" t="s">
        <v>94</v>
      </c>
      <c r="U299" s="295" t="s">
        <v>95</v>
      </c>
      <c r="V299" s="297" t="s">
        <v>73</v>
      </c>
      <c r="W299" s="295" t="s">
        <v>96</v>
      </c>
      <c r="X299" s="295" t="s">
        <v>97</v>
      </c>
      <c r="Y299" s="295" t="s">
        <v>77</v>
      </c>
      <c r="Z299" s="295" t="s">
        <v>80</v>
      </c>
      <c r="AA299" s="295" t="s">
        <v>98</v>
      </c>
      <c r="AB299" s="295" t="s">
        <v>99</v>
      </c>
      <c r="AC299" s="295" t="s">
        <v>100</v>
      </c>
      <c r="AD299" s="295" t="s">
        <v>78</v>
      </c>
      <c r="AE299" s="295" t="s">
        <v>75</v>
      </c>
      <c r="AF299" s="295" t="s">
        <v>74</v>
      </c>
      <c r="AG299" s="295" t="s">
        <v>79</v>
      </c>
      <c r="AH299" s="295" t="s">
        <v>76</v>
      </c>
      <c r="AI299" s="301" t="s">
        <v>230</v>
      </c>
    </row>
    <row r="300" spans="1:35" x14ac:dyDescent="0.2">
      <c r="A300" s="2">
        <v>1</v>
      </c>
      <c r="B300" s="58" t="str">
        <f>IFERROR(INDEX(H$100:H$300,MATCH(A300&amp;". koht",H$101:H$301,0)),"")</f>
        <v>Agnes Sirkel (Tartu)</v>
      </c>
      <c r="C300" s="95"/>
      <c r="D300" s="94">
        <f>IFERROR(INDEX(Nimed!C:C,MATCH(B:B,Nimed!B:B,0)),"")</f>
        <v>11652</v>
      </c>
      <c r="E300" s="89">
        <f>IF(LEN(B301)&gt;0,10,"")</f>
        <v>10</v>
      </c>
      <c r="R300" s="298" t="str">
        <f>MID(B300,FIND("(",B300)+1,FIND(")",B300)-FIND("(",B300)-1)</f>
        <v>Tartu</v>
      </c>
      <c r="S300" s="299">
        <f>E300+S$299</f>
        <v>10.000019999999999</v>
      </c>
      <c r="T300" s="299" t="str">
        <f t="shared" ref="T300:AI304" si="0">IF($R300=T$299,$S300,"")</f>
        <v/>
      </c>
      <c r="U300" s="299" t="str">
        <f t="shared" si="0"/>
        <v/>
      </c>
      <c r="V300" s="299" t="str">
        <f>IF($R300=V$299,$S300,"")</f>
        <v/>
      </c>
      <c r="W300" s="299" t="str">
        <f t="shared" ref="W300:AI304" si="1">IF($R300=W$299,$S300,"")</f>
        <v/>
      </c>
      <c r="X300" s="299" t="str">
        <f t="shared" si="1"/>
        <v/>
      </c>
      <c r="Y300" s="299" t="str">
        <f t="shared" si="1"/>
        <v/>
      </c>
      <c r="Z300" s="299" t="str">
        <f t="shared" si="1"/>
        <v/>
      </c>
      <c r="AA300" s="299" t="str">
        <f t="shared" si="1"/>
        <v/>
      </c>
      <c r="AB300" s="299" t="str">
        <f t="shared" si="1"/>
        <v/>
      </c>
      <c r="AC300" s="299" t="str">
        <f t="shared" si="1"/>
        <v/>
      </c>
      <c r="AD300" s="299" t="str">
        <f t="shared" si="1"/>
        <v/>
      </c>
      <c r="AE300" s="299">
        <f t="shared" si="1"/>
        <v>10.000019999999999</v>
      </c>
      <c r="AF300" s="299" t="str">
        <f t="shared" si="1"/>
        <v/>
      </c>
      <c r="AG300" s="299" t="str">
        <f t="shared" si="1"/>
        <v/>
      </c>
      <c r="AH300" s="299" t="str">
        <f t="shared" si="1"/>
        <v/>
      </c>
      <c r="AI300" s="299" t="str">
        <f t="shared" si="1"/>
        <v/>
      </c>
    </row>
    <row r="301" spans="1:35" x14ac:dyDescent="0.2">
      <c r="A301" s="2">
        <v>2</v>
      </c>
      <c r="B301" s="59" t="str">
        <f t="shared" ref="B301:B303" si="2">IFERROR(INDEX(H$100:H$300,MATCH(A301&amp;". koht",H$101:H$301,0)),"")</f>
        <v>Hilja Rebane (Viljandi)</v>
      </c>
      <c r="C301" s="96"/>
      <c r="D301" s="94">
        <f>IFERROR(INDEX(Nimed!C:C,MATCH(B:B,Nimed!B:B,0)),"")</f>
        <v>10294</v>
      </c>
      <c r="E301" s="89">
        <f>IF(LEN(B301)&gt;0,IF(E300-1&gt;=1,E300-1,0),"")</f>
        <v>9</v>
      </c>
      <c r="R301" s="298" t="str">
        <f t="shared" ref="R301:R303" si="3">IFERROR(MID(B301,FIND("(",B301)+1,FIND(")",B301)-FIND("(",B301)-1),"")</f>
        <v>Viljandi</v>
      </c>
      <c r="S301" s="299">
        <f t="shared" ref="S301:S303" si="4">E301+S$299</f>
        <v>9.0000199999999992</v>
      </c>
      <c r="T301" s="299" t="str">
        <f t="shared" si="0"/>
        <v/>
      </c>
      <c r="U301" s="299" t="str">
        <f t="shared" si="0"/>
        <v/>
      </c>
      <c r="V301" s="299" t="str">
        <f t="shared" si="0"/>
        <v/>
      </c>
      <c r="W301" s="299" t="str">
        <f t="shared" si="0"/>
        <v/>
      </c>
      <c r="X301" s="299" t="str">
        <f t="shared" si="0"/>
        <v/>
      </c>
      <c r="Y301" s="299" t="str">
        <f t="shared" si="0"/>
        <v/>
      </c>
      <c r="Z301" s="299" t="str">
        <f t="shared" si="0"/>
        <v/>
      </c>
      <c r="AA301" s="299" t="str">
        <f t="shared" si="0"/>
        <v/>
      </c>
      <c r="AB301" s="299" t="str">
        <f t="shared" si="0"/>
        <v/>
      </c>
      <c r="AC301" s="299" t="str">
        <f t="shared" si="0"/>
        <v/>
      </c>
      <c r="AD301" s="299" t="str">
        <f t="shared" si="0"/>
        <v/>
      </c>
      <c r="AE301" s="299" t="str">
        <f t="shared" si="0"/>
        <v/>
      </c>
      <c r="AF301" s="299" t="str">
        <f t="shared" si="0"/>
        <v/>
      </c>
      <c r="AG301" s="299">
        <f t="shared" si="0"/>
        <v>9.0000199999999992</v>
      </c>
      <c r="AH301" s="299" t="str">
        <f t="shared" si="0"/>
        <v/>
      </c>
      <c r="AI301" s="299" t="str">
        <f t="shared" si="0"/>
        <v/>
      </c>
    </row>
    <row r="302" spans="1:35" x14ac:dyDescent="0.2">
      <c r="A302" s="2">
        <v>3</v>
      </c>
      <c r="B302" s="60" t="str">
        <f t="shared" si="2"/>
        <v>Vilma Neiland (I-Viru)</v>
      </c>
      <c r="C302" s="97"/>
      <c r="D302" s="94">
        <f>IFERROR(INDEX(Nimed!C:C,MATCH(B:B,Nimed!B:B,0)),"")</f>
        <v>12436</v>
      </c>
      <c r="E302" s="89">
        <f>IF(LEN(B302)&gt;0,IF(E301-1&gt;=1,E301-1,0),"")</f>
        <v>8</v>
      </c>
      <c r="R302" s="298" t="str">
        <f t="shared" si="3"/>
        <v>I-Viru</v>
      </c>
      <c r="S302" s="299">
        <f t="shared" si="4"/>
        <v>8.0000199999999992</v>
      </c>
      <c r="T302" s="299" t="str">
        <f t="shared" si="0"/>
        <v/>
      </c>
      <c r="U302" s="299" t="str">
        <f t="shared" si="0"/>
        <v/>
      </c>
      <c r="V302" s="299">
        <f t="shared" si="0"/>
        <v>8.0000199999999992</v>
      </c>
      <c r="W302" s="299" t="str">
        <f t="shared" si="1"/>
        <v/>
      </c>
      <c r="X302" s="299" t="str">
        <f t="shared" si="1"/>
        <v/>
      </c>
      <c r="Y302" s="299" t="str">
        <f t="shared" si="1"/>
        <v/>
      </c>
      <c r="Z302" s="299" t="str">
        <f t="shared" si="1"/>
        <v/>
      </c>
      <c r="AA302" s="299" t="str">
        <f t="shared" si="1"/>
        <v/>
      </c>
      <c r="AB302" s="299" t="str">
        <f t="shared" si="1"/>
        <v/>
      </c>
      <c r="AC302" s="299" t="str">
        <f t="shared" si="1"/>
        <v/>
      </c>
      <c r="AD302" s="299" t="str">
        <f t="shared" si="1"/>
        <v/>
      </c>
      <c r="AE302" s="299" t="str">
        <f t="shared" si="1"/>
        <v/>
      </c>
      <c r="AF302" s="299" t="str">
        <f t="shared" si="1"/>
        <v/>
      </c>
      <c r="AG302" s="299" t="str">
        <f t="shared" si="1"/>
        <v/>
      </c>
      <c r="AH302" s="299" t="str">
        <f t="shared" si="1"/>
        <v/>
      </c>
      <c r="AI302" s="299" t="str">
        <f t="shared" si="1"/>
        <v/>
      </c>
    </row>
    <row r="303" spans="1:35" x14ac:dyDescent="0.2">
      <c r="A303" s="2">
        <v>4</v>
      </c>
      <c r="B303" s="61" t="str">
        <f t="shared" si="2"/>
        <v>Vaige Ant (Jõgeva)</v>
      </c>
      <c r="C303" s="98"/>
      <c r="D303" s="94">
        <f>IFERROR(INDEX(Nimed!C:C,MATCH(B:B,Nimed!B:B,0)),"")</f>
        <v>14020</v>
      </c>
      <c r="E303" s="89">
        <f>IF(LEN(B303)&gt;0,IF(E302-1&gt;=1,E302-1,0),"")</f>
        <v>7</v>
      </c>
      <c r="R303" s="298" t="str">
        <f t="shared" si="3"/>
        <v>Jõgeva</v>
      </c>
      <c r="S303" s="299">
        <f t="shared" si="4"/>
        <v>7.0000200000000001</v>
      </c>
      <c r="T303" s="299" t="str">
        <f t="shared" si="0"/>
        <v/>
      </c>
      <c r="U303" s="299" t="str">
        <f t="shared" si="0"/>
        <v/>
      </c>
      <c r="V303" s="299" t="str">
        <f t="shared" si="0"/>
        <v/>
      </c>
      <c r="W303" s="299">
        <f t="shared" si="1"/>
        <v>7.0000200000000001</v>
      </c>
      <c r="X303" s="299" t="str">
        <f t="shared" si="1"/>
        <v/>
      </c>
      <c r="Y303" s="299" t="str">
        <f t="shared" si="1"/>
        <v/>
      </c>
      <c r="Z303" s="299" t="str">
        <f t="shared" si="1"/>
        <v/>
      </c>
      <c r="AA303" s="299" t="str">
        <f t="shared" si="1"/>
        <v/>
      </c>
      <c r="AB303" s="299" t="str">
        <f t="shared" si="1"/>
        <v/>
      </c>
      <c r="AC303" s="299" t="str">
        <f t="shared" si="1"/>
        <v/>
      </c>
      <c r="AD303" s="299" t="str">
        <f t="shared" si="1"/>
        <v/>
      </c>
      <c r="AE303" s="299" t="str">
        <f t="shared" si="1"/>
        <v/>
      </c>
      <c r="AF303" s="299" t="str">
        <f t="shared" si="1"/>
        <v/>
      </c>
      <c r="AG303" s="299" t="str">
        <f t="shared" si="1"/>
        <v/>
      </c>
      <c r="AH303" s="299" t="str">
        <f t="shared" si="1"/>
        <v/>
      </c>
      <c r="AI303" s="299" t="str">
        <f t="shared" si="1"/>
        <v/>
      </c>
    </row>
    <row r="304" spans="1:35" x14ac:dyDescent="0.2">
      <c r="A304" s="2">
        <v>5</v>
      </c>
      <c r="B304" s="61" t="str">
        <f t="shared" ref="B304" si="5">IFERROR(INDEX(H$100:H$300,MATCH(A304&amp;". koht",H$101:H$301,0)),"")</f>
        <v>Elvi Maurer (Viljandi)</v>
      </c>
      <c r="C304" s="260"/>
      <c r="D304" s="94">
        <f>IFERROR(INDEX(Nimed!C:C,MATCH(B:B,Nimed!B:B,0)),"")</f>
        <v>12326</v>
      </c>
      <c r="E304" s="89">
        <f>IF(LEN(B304)&gt;0,IF(E303-1&gt;=1,E303-1,0),"")</f>
        <v>6</v>
      </c>
      <c r="R304" s="298" t="str">
        <f t="shared" ref="R304" si="6">IFERROR(MID(B304,FIND("(",B304)+1,FIND(")",B304)-FIND("(",B304)-1),"")</f>
        <v>Viljandi</v>
      </c>
      <c r="S304" s="299">
        <f t="shared" ref="S304" si="7">E304+S$299</f>
        <v>6.0000200000000001</v>
      </c>
      <c r="T304" s="299" t="str">
        <f t="shared" si="0"/>
        <v/>
      </c>
      <c r="U304" s="299" t="str">
        <f t="shared" si="0"/>
        <v/>
      </c>
      <c r="V304" s="299" t="str">
        <f t="shared" si="0"/>
        <v/>
      </c>
      <c r="W304" s="299" t="str">
        <f t="shared" si="1"/>
        <v/>
      </c>
      <c r="X304" s="299" t="str">
        <f t="shared" si="1"/>
        <v/>
      </c>
      <c r="Y304" s="299" t="str">
        <f t="shared" si="1"/>
        <v/>
      </c>
      <c r="Z304" s="299" t="str">
        <f t="shared" si="1"/>
        <v/>
      </c>
      <c r="AA304" s="299" t="str">
        <f t="shared" si="1"/>
        <v/>
      </c>
      <c r="AB304" s="299" t="str">
        <f t="shared" si="1"/>
        <v/>
      </c>
      <c r="AC304" s="299" t="str">
        <f t="shared" si="1"/>
        <v/>
      </c>
      <c r="AD304" s="299" t="str">
        <f t="shared" si="1"/>
        <v/>
      </c>
      <c r="AE304" s="299" t="str">
        <f t="shared" si="1"/>
        <v/>
      </c>
      <c r="AF304" s="299" t="str">
        <f t="shared" si="1"/>
        <v/>
      </c>
      <c r="AG304" s="299">
        <f t="shared" si="1"/>
        <v>6.0000200000000001</v>
      </c>
      <c r="AH304" s="299" t="str">
        <f t="shared" si="1"/>
        <v/>
      </c>
      <c r="AI304" s="299" t="str">
        <f t="shared" si="1"/>
        <v/>
      </c>
    </row>
  </sheetData>
  <sortState ref="B32:C37">
    <sortCondition ref="B32"/>
  </sortState>
  <conditionalFormatting sqref="F14:H14 H15 A19:H101 A1:H13 A14:A18 F16:H18 A129:H1048576 A114:G128 H102:H115">
    <cfRule type="containsText" dxfId="3" priority="4" operator="containsText" text="I-Viru">
      <formula>NOT(ISERROR(SEARCH("I-Viru",A1)))</formula>
    </cfRule>
  </conditionalFormatting>
  <conditionalFormatting sqref="A100:H100">
    <cfRule type="containsText" dxfId="2" priority="5" operator="containsText" text="I-Viru">
      <formula>NOT(ISERROR(SEARCH("I-Viru",A100)))</formula>
    </cfRule>
  </conditionalFormatting>
  <conditionalFormatting sqref="C8:G12 C14:D18">
    <cfRule type="cellIs" dxfId="1" priority="3" stopIfTrue="1" operator="equal">
      <formula>13</formula>
    </cfRule>
  </conditionalFormatting>
  <conditionalFormatting sqref="A101:H101 A129:H192 A193:B194 F193:H196 A7:G12 A196:B196 B195 F115:G117 A118:G128 H15">
    <cfRule type="containsText" dxfId="0" priority="2" operator="containsText" text="I-Viru">
      <formula>NOT(ISERROR(SEARCH("I-Viru",A7)))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&amp;R&amp;9Page &amp;P of 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showGridLines="0" showRowColHeaders="0" zoomScaleNormal="100" workbookViewId="0">
      <selection activeCell="AS1" sqref="AS1"/>
    </sheetView>
  </sheetViews>
  <sheetFormatPr defaultColWidth="9.140625" defaultRowHeight="12.75" x14ac:dyDescent="0.2"/>
  <cols>
    <col min="1" max="1" width="82.5703125" customWidth="1"/>
  </cols>
  <sheetData>
    <row r="1" spans="1:1" x14ac:dyDescent="0.2">
      <c r="A1" s="275" t="s">
        <v>195</v>
      </c>
    </row>
    <row r="2" spans="1:1" x14ac:dyDescent="0.2">
      <c r="A2" s="275" t="s">
        <v>196</v>
      </c>
    </row>
    <row r="3" spans="1:1" x14ac:dyDescent="0.2">
      <c r="A3" s="275" t="s">
        <v>197</v>
      </c>
    </row>
    <row r="4" spans="1:1" s="167" customFormat="1" x14ac:dyDescent="0.2">
      <c r="A4" s="276"/>
    </row>
    <row r="5" spans="1:1" s="114" customFormat="1" x14ac:dyDescent="0.2">
      <c r="A5" s="278" t="s">
        <v>198</v>
      </c>
    </row>
    <row r="6" spans="1:1" x14ac:dyDescent="0.2">
      <c r="A6" s="278" t="s">
        <v>199</v>
      </c>
    </row>
    <row r="7" spans="1:1" x14ac:dyDescent="0.2">
      <c r="A7" s="278" t="s">
        <v>200</v>
      </c>
    </row>
    <row r="8" spans="1:1" s="167" customFormat="1" x14ac:dyDescent="0.2">
      <c r="A8" s="275"/>
    </row>
    <row r="9" spans="1:1" x14ac:dyDescent="0.2">
      <c r="A9" s="277" t="s">
        <v>201</v>
      </c>
    </row>
    <row r="10" spans="1:1" s="114" customFormat="1" ht="25.5" x14ac:dyDescent="0.2">
      <c r="A10" s="275" t="s">
        <v>202</v>
      </c>
    </row>
    <row r="11" spans="1:1" s="167" customFormat="1" x14ac:dyDescent="0.2">
      <c r="A11" s="275"/>
    </row>
    <row r="12" spans="1:1" s="12" customFormat="1" x14ac:dyDescent="0.2">
      <c r="A12" s="277" t="s">
        <v>203</v>
      </c>
    </row>
    <row r="13" spans="1:1" ht="25.5" x14ac:dyDescent="0.2">
      <c r="A13" s="275" t="s">
        <v>204</v>
      </c>
    </row>
    <row r="14" spans="1:1" s="114" customFormat="1" x14ac:dyDescent="0.2">
      <c r="A14" s="275" t="s">
        <v>205</v>
      </c>
    </row>
    <row r="15" spans="1:1" x14ac:dyDescent="0.2">
      <c r="A15" s="275" t="s">
        <v>206</v>
      </c>
    </row>
    <row r="16" spans="1:1" s="167" customFormat="1" x14ac:dyDescent="0.2">
      <c r="A16" s="275"/>
    </row>
    <row r="17" spans="1:1" x14ac:dyDescent="0.2">
      <c r="A17" s="277" t="s">
        <v>207</v>
      </c>
    </row>
    <row r="18" spans="1:1" ht="25.5" x14ac:dyDescent="0.2">
      <c r="A18" s="275" t="s">
        <v>208</v>
      </c>
    </row>
    <row r="19" spans="1:1" x14ac:dyDescent="0.2">
      <c r="A19" s="275" t="s">
        <v>209</v>
      </c>
    </row>
    <row r="20" spans="1:1" s="167" customFormat="1" x14ac:dyDescent="0.2">
      <c r="A20" s="275"/>
    </row>
    <row r="21" spans="1:1" s="114" customFormat="1" x14ac:dyDescent="0.2">
      <c r="A21" s="277" t="s">
        <v>210</v>
      </c>
    </row>
    <row r="22" spans="1:1" ht="25.5" x14ac:dyDescent="0.2">
      <c r="A22" s="275" t="s">
        <v>211</v>
      </c>
    </row>
    <row r="23" spans="1:1" s="167" customFormat="1" x14ac:dyDescent="0.2">
      <c r="A23" s="275"/>
    </row>
    <row r="24" spans="1:1" x14ac:dyDescent="0.2">
      <c r="A24" s="277" t="s">
        <v>212</v>
      </c>
    </row>
    <row r="25" spans="1:1" ht="25.5" x14ac:dyDescent="0.2">
      <c r="A25" s="275" t="s">
        <v>213</v>
      </c>
    </row>
    <row r="26" spans="1:1" s="12" customFormat="1" ht="63.75" x14ac:dyDescent="0.2">
      <c r="A26" s="275" t="s">
        <v>214</v>
      </c>
    </row>
    <row r="27" spans="1:1" s="167" customFormat="1" x14ac:dyDescent="0.2">
      <c r="A27" s="275"/>
    </row>
    <row r="28" spans="1:1" s="114" customFormat="1" x14ac:dyDescent="0.2">
      <c r="A28" s="277" t="s">
        <v>215</v>
      </c>
    </row>
    <row r="29" spans="1:1" ht="25.5" x14ac:dyDescent="0.2">
      <c r="A29" s="275" t="s">
        <v>216</v>
      </c>
    </row>
    <row r="30" spans="1:1" s="167" customFormat="1" x14ac:dyDescent="0.2">
      <c r="A30" s="275"/>
    </row>
    <row r="31" spans="1:1" x14ac:dyDescent="0.2">
      <c r="A31" s="277" t="s">
        <v>217</v>
      </c>
    </row>
    <row r="32" spans="1:1" s="114" customFormat="1" ht="38.25" x14ac:dyDescent="0.2">
      <c r="A32" s="275" t="s">
        <v>218</v>
      </c>
    </row>
    <row r="33" spans="1:1" s="167" customFormat="1" x14ac:dyDescent="0.2">
      <c r="A33" s="275"/>
    </row>
    <row r="34" spans="1:1" x14ac:dyDescent="0.2">
      <c r="A34" s="277" t="s">
        <v>219</v>
      </c>
    </row>
    <row r="35" spans="1:1" s="12" customFormat="1" ht="25.5" x14ac:dyDescent="0.2">
      <c r="A35" s="275" t="s">
        <v>220</v>
      </c>
    </row>
    <row r="36" spans="1:1" s="167" customFormat="1" x14ac:dyDescent="0.2">
      <c r="A36" s="275"/>
    </row>
    <row r="37" spans="1:1" x14ac:dyDescent="0.2">
      <c r="A37" s="275" t="s">
        <v>222</v>
      </c>
    </row>
    <row r="38" spans="1:1" s="167" customFormat="1" x14ac:dyDescent="0.2">
      <c r="A38" s="275"/>
    </row>
    <row r="39" spans="1:1" s="114" customFormat="1" x14ac:dyDescent="0.2">
      <c r="A39" s="275" t="s">
        <v>221</v>
      </c>
    </row>
    <row r="42" spans="1:1" s="114" customFormat="1" x14ac:dyDescent="0.2"/>
    <row r="43" spans="1:1" s="12" customFormat="1" x14ac:dyDescent="0.2"/>
    <row r="45" spans="1:1" s="114" customFormat="1" x14ac:dyDescent="0.2"/>
    <row r="48" spans="1:1" s="12" customFormat="1" x14ac:dyDescent="0.2"/>
    <row r="51" s="12" customFormat="1" x14ac:dyDescent="0.2"/>
    <row r="54" s="12" customFormat="1" x14ac:dyDescent="0.2"/>
    <row r="57" s="12" customFormat="1" x14ac:dyDescent="0.2"/>
  </sheetData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&amp;R&amp;9Page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96"/>
  <sheetViews>
    <sheetView showGridLines="0" showRowColHeaders="0" zoomScaleNormal="100" workbookViewId="0">
      <pane ySplit="5" topLeftCell="A6" activePane="bottomLeft" state="frozen"/>
      <selection activeCell="AS1" sqref="AS1"/>
      <selection pane="bottomLeft" activeCell="AS1" sqref="AS1"/>
    </sheetView>
  </sheetViews>
  <sheetFormatPr defaultRowHeight="12.75" x14ac:dyDescent="0.2"/>
  <cols>
    <col min="1" max="1" width="5.140625" style="26" bestFit="1" customWidth="1"/>
    <col min="2" max="2" width="26.42578125" style="26" customWidth="1"/>
    <col min="3" max="3" width="10.140625" style="26" bestFit="1" customWidth="1"/>
    <col min="4" max="5" width="9.140625" style="26"/>
    <col min="6" max="6" width="10.140625" style="26" bestFit="1" customWidth="1"/>
    <col min="7" max="16384" width="9.140625" style="26"/>
  </cols>
  <sheetData>
    <row r="1" spans="1:7" x14ac:dyDescent="0.2">
      <c r="A1" s="23" t="str">
        <f>Võistkondlik!B1</f>
        <v>ESVL INDIVIDUAAL-VÕISTKONDLIKUD MEISTRIVÕISTLUSED PETANGIS 2010</v>
      </c>
      <c r="B1" s="23"/>
    </row>
    <row r="2" spans="1:7" s="12" customFormat="1" x14ac:dyDescent="0.2">
      <c r="A2" s="169" t="str">
        <f>Võistkondlik!B2</f>
        <v>Toimumisaeg: L, 31.07.2010 kell 11:00</v>
      </c>
      <c r="B2" s="20"/>
    </row>
    <row r="3" spans="1:7" s="12" customFormat="1" x14ac:dyDescent="0.2">
      <c r="A3" s="169" t="str">
        <f>Võistkondlik!B3</f>
        <v>Toimumiskoht: Viljandimaa, Viljandi</v>
      </c>
      <c r="B3" s="20"/>
      <c r="D3" s="26"/>
    </row>
    <row r="4" spans="1:7" s="12" customFormat="1" x14ac:dyDescent="0.2">
      <c r="B4" s="20"/>
      <c r="D4" s="26"/>
    </row>
    <row r="5" spans="1:7" s="12" customFormat="1" x14ac:dyDescent="0.2">
      <c r="A5" s="43" t="s">
        <v>105</v>
      </c>
      <c r="B5" s="20"/>
      <c r="D5" s="26"/>
    </row>
    <row r="7" spans="1:7" x14ac:dyDescent="0.2">
      <c r="A7" s="92" t="s">
        <v>110</v>
      </c>
      <c r="C7" s="302" t="s">
        <v>224</v>
      </c>
      <c r="E7" s="171"/>
      <c r="F7" s="171"/>
      <c r="G7" s="171"/>
    </row>
    <row r="8" spans="1:7" x14ac:dyDescent="0.2">
      <c r="A8" s="92"/>
      <c r="C8" s="303"/>
      <c r="E8" s="171"/>
      <c r="F8" s="171"/>
      <c r="G8" s="171"/>
    </row>
    <row r="9" spans="1:7" x14ac:dyDescent="0.2">
      <c r="A9" s="26">
        <v>1</v>
      </c>
      <c r="B9" s="103" t="s">
        <v>178</v>
      </c>
      <c r="C9" s="304">
        <v>9932</v>
      </c>
      <c r="E9" s="171"/>
      <c r="F9" s="171"/>
      <c r="G9" s="171"/>
    </row>
    <row r="10" spans="1:7" x14ac:dyDescent="0.2">
      <c r="A10" s="26">
        <v>2</v>
      </c>
      <c r="B10" s="107" t="s">
        <v>179</v>
      </c>
      <c r="C10" s="304">
        <v>11709</v>
      </c>
      <c r="E10" s="171"/>
      <c r="F10" s="171"/>
      <c r="G10" s="171"/>
    </row>
    <row r="11" spans="1:7" x14ac:dyDescent="0.2">
      <c r="A11" s="26">
        <v>3</v>
      </c>
      <c r="B11" s="103" t="s">
        <v>101</v>
      </c>
      <c r="C11" s="305">
        <v>12954</v>
      </c>
      <c r="E11" s="171"/>
      <c r="F11" s="171"/>
      <c r="G11" s="171"/>
    </row>
    <row r="12" spans="1:7" x14ac:dyDescent="0.2">
      <c r="A12" s="26">
        <v>4</v>
      </c>
      <c r="B12" s="107" t="s">
        <v>180</v>
      </c>
      <c r="C12" s="282">
        <v>13150</v>
      </c>
      <c r="E12" s="171"/>
      <c r="F12" s="171"/>
      <c r="G12" s="171"/>
    </row>
    <row r="13" spans="1:7" x14ac:dyDescent="0.2">
      <c r="A13" s="26">
        <v>5</v>
      </c>
      <c r="B13" s="103" t="s">
        <v>181</v>
      </c>
      <c r="C13" s="304">
        <v>13301</v>
      </c>
      <c r="D13" s="171"/>
      <c r="E13" s="171"/>
      <c r="F13" s="171"/>
      <c r="G13" s="171"/>
    </row>
    <row r="14" spans="1:7" x14ac:dyDescent="0.2">
      <c r="A14" s="26">
        <v>6</v>
      </c>
      <c r="B14" s="107" t="s">
        <v>176</v>
      </c>
      <c r="C14" s="304">
        <v>13420</v>
      </c>
      <c r="D14" s="171"/>
      <c r="E14" s="171"/>
      <c r="F14" s="171"/>
      <c r="G14" s="171"/>
    </row>
    <row r="15" spans="1:7" x14ac:dyDescent="0.2">
      <c r="A15" s="26">
        <v>7</v>
      </c>
      <c r="B15" s="107" t="s">
        <v>177</v>
      </c>
      <c r="C15" s="304">
        <v>14684</v>
      </c>
      <c r="D15" s="171"/>
      <c r="E15" s="171"/>
      <c r="F15" s="171"/>
      <c r="G15" s="171"/>
    </row>
    <row r="16" spans="1:7" x14ac:dyDescent="0.2">
      <c r="C16" s="306"/>
      <c r="E16" s="171"/>
      <c r="F16" s="171"/>
      <c r="G16" s="171"/>
    </row>
    <row r="17" spans="1:7" x14ac:dyDescent="0.2">
      <c r="A17" s="92" t="s">
        <v>106</v>
      </c>
      <c r="C17" s="302" t="s">
        <v>225</v>
      </c>
      <c r="E17" s="171"/>
      <c r="F17" s="171"/>
      <c r="G17" s="171"/>
    </row>
    <row r="18" spans="1:7" x14ac:dyDescent="0.2">
      <c r="A18" s="92"/>
      <c r="C18" s="306"/>
      <c r="E18" s="171"/>
      <c r="F18" s="171"/>
      <c r="G18" s="171"/>
    </row>
    <row r="19" spans="1:7" x14ac:dyDescent="0.2">
      <c r="A19" s="26">
        <v>1</v>
      </c>
      <c r="B19" s="7" t="s">
        <v>102</v>
      </c>
      <c r="C19" s="307">
        <v>14983</v>
      </c>
      <c r="E19" s="171"/>
      <c r="F19" s="171"/>
      <c r="G19" s="171"/>
    </row>
    <row r="20" spans="1:7" x14ac:dyDescent="0.2">
      <c r="A20" s="26">
        <v>2</v>
      </c>
      <c r="B20" s="7" t="s">
        <v>171</v>
      </c>
      <c r="C20" s="307">
        <v>15060</v>
      </c>
      <c r="E20" s="171"/>
      <c r="F20" s="171"/>
      <c r="G20" s="171"/>
    </row>
    <row r="21" spans="1:7" x14ac:dyDescent="0.2">
      <c r="A21" s="26">
        <v>3</v>
      </c>
      <c r="B21" s="7" t="s">
        <v>103</v>
      </c>
      <c r="C21" s="307">
        <v>15489</v>
      </c>
      <c r="E21" s="171"/>
      <c r="F21" s="171"/>
      <c r="G21" s="171"/>
    </row>
    <row r="22" spans="1:7" x14ac:dyDescent="0.2">
      <c r="A22" s="26">
        <v>4</v>
      </c>
      <c r="B22" s="103" t="s">
        <v>173</v>
      </c>
      <c r="C22" s="307">
        <v>15746</v>
      </c>
      <c r="E22" s="171"/>
      <c r="F22" s="171"/>
      <c r="G22" s="171"/>
    </row>
    <row r="23" spans="1:7" x14ac:dyDescent="0.2">
      <c r="A23" s="26">
        <v>5</v>
      </c>
      <c r="B23" s="7" t="s">
        <v>130</v>
      </c>
      <c r="C23" s="285">
        <v>15779</v>
      </c>
      <c r="E23" s="171"/>
      <c r="F23" s="171"/>
      <c r="G23" s="171"/>
    </row>
    <row r="24" spans="1:7" x14ac:dyDescent="0.2">
      <c r="A24" s="26">
        <v>6</v>
      </c>
      <c r="B24" s="7" t="s">
        <v>174</v>
      </c>
      <c r="C24" s="308">
        <v>16104</v>
      </c>
      <c r="E24" s="171"/>
      <c r="F24" s="171"/>
      <c r="G24" s="171"/>
    </row>
    <row r="25" spans="1:7" x14ac:dyDescent="0.2">
      <c r="A25" s="26">
        <v>7</v>
      </c>
      <c r="B25" s="35" t="s">
        <v>86</v>
      </c>
      <c r="C25" s="285">
        <v>16290</v>
      </c>
      <c r="E25" s="171"/>
      <c r="F25" s="171"/>
      <c r="G25" s="171"/>
    </row>
    <row r="26" spans="1:7" x14ac:dyDescent="0.2">
      <c r="A26" s="26">
        <v>8</v>
      </c>
      <c r="B26" s="35" t="s">
        <v>85</v>
      </c>
      <c r="C26" s="307">
        <v>16397</v>
      </c>
      <c r="E26" s="171"/>
      <c r="F26" s="171"/>
      <c r="G26" s="171"/>
    </row>
    <row r="27" spans="1:7" x14ac:dyDescent="0.2">
      <c r="A27" s="26">
        <v>9</v>
      </c>
      <c r="B27" s="7" t="s">
        <v>132</v>
      </c>
      <c r="C27" s="307">
        <v>16460</v>
      </c>
      <c r="E27" s="171"/>
      <c r="F27" s="171"/>
      <c r="G27" s="171"/>
    </row>
    <row r="28" spans="1:7" x14ac:dyDescent="0.2">
      <c r="A28" s="26">
        <v>10</v>
      </c>
      <c r="B28" s="7" t="s">
        <v>131</v>
      </c>
      <c r="C28" s="307">
        <v>16931</v>
      </c>
      <c r="E28" s="171"/>
      <c r="F28" s="171"/>
      <c r="G28" s="171"/>
    </row>
    <row r="29" spans="1:7" x14ac:dyDescent="0.2">
      <c r="A29" s="26">
        <v>11</v>
      </c>
      <c r="B29" s="7" t="s">
        <v>87</v>
      </c>
      <c r="C29" s="307">
        <v>17018</v>
      </c>
      <c r="E29" s="171"/>
      <c r="F29" s="171"/>
      <c r="G29" s="171"/>
    </row>
    <row r="30" spans="1:7" x14ac:dyDescent="0.2">
      <c r="A30" s="26">
        <v>12</v>
      </c>
      <c r="B30" s="35" t="s">
        <v>172</v>
      </c>
      <c r="C30" s="285">
        <v>17064</v>
      </c>
      <c r="E30" s="171"/>
      <c r="F30" s="171"/>
      <c r="G30" s="171"/>
    </row>
    <row r="31" spans="1:7" x14ac:dyDescent="0.2">
      <c r="A31" s="26">
        <v>13</v>
      </c>
      <c r="B31" s="7" t="s">
        <v>129</v>
      </c>
      <c r="C31" s="283">
        <v>17423</v>
      </c>
      <c r="E31" s="171"/>
      <c r="F31" s="171"/>
      <c r="G31" s="171"/>
    </row>
    <row r="32" spans="1:7" x14ac:dyDescent="0.2">
      <c r="A32" s="26">
        <v>14</v>
      </c>
      <c r="B32" s="33" t="s">
        <v>128</v>
      </c>
      <c r="C32" s="309">
        <v>17565</v>
      </c>
      <c r="E32" s="171"/>
      <c r="F32" s="171"/>
      <c r="G32" s="171"/>
    </row>
    <row r="33" spans="1:7" x14ac:dyDescent="0.2">
      <c r="A33" s="26">
        <v>15</v>
      </c>
      <c r="B33" s="7" t="s">
        <v>170</v>
      </c>
      <c r="C33" s="285">
        <v>17583</v>
      </c>
      <c r="E33" s="171"/>
      <c r="F33" s="171"/>
      <c r="G33" s="171"/>
    </row>
    <row r="34" spans="1:7" x14ac:dyDescent="0.2">
      <c r="A34" s="26">
        <v>16</v>
      </c>
      <c r="B34" s="7" t="s">
        <v>168</v>
      </c>
      <c r="C34" s="310">
        <v>17791</v>
      </c>
      <c r="E34" s="171"/>
      <c r="F34" s="171"/>
      <c r="G34" s="171"/>
    </row>
    <row r="35" spans="1:7" x14ac:dyDescent="0.2">
      <c r="A35" s="26">
        <v>17</v>
      </c>
      <c r="B35" s="7" t="s">
        <v>169</v>
      </c>
      <c r="C35" s="285">
        <v>18191</v>
      </c>
      <c r="E35" s="171"/>
      <c r="F35" s="171"/>
      <c r="G35" s="171"/>
    </row>
    <row r="36" spans="1:7" x14ac:dyDescent="0.2">
      <c r="C36" s="306"/>
      <c r="E36" s="171"/>
      <c r="F36" s="171"/>
      <c r="G36" s="171"/>
    </row>
    <row r="37" spans="1:7" x14ac:dyDescent="0.2">
      <c r="A37" s="92" t="s">
        <v>107</v>
      </c>
      <c r="C37" s="302" t="s">
        <v>226</v>
      </c>
      <c r="E37" s="171"/>
      <c r="F37" s="171"/>
      <c r="G37" s="171"/>
    </row>
    <row r="38" spans="1:7" x14ac:dyDescent="0.2">
      <c r="A38" s="92"/>
      <c r="C38" s="306"/>
      <c r="E38" s="171"/>
      <c r="F38" s="171"/>
      <c r="G38" s="171"/>
    </row>
    <row r="39" spans="1:7" x14ac:dyDescent="0.2">
      <c r="A39" s="26">
        <v>1</v>
      </c>
      <c r="B39" s="35" t="s">
        <v>165</v>
      </c>
      <c r="C39" s="304">
        <v>19292</v>
      </c>
      <c r="E39" s="171"/>
      <c r="F39" s="171"/>
      <c r="G39" s="171"/>
    </row>
    <row r="40" spans="1:7" x14ac:dyDescent="0.2">
      <c r="A40" s="26">
        <v>2</v>
      </c>
      <c r="B40" s="33" t="s">
        <v>83</v>
      </c>
      <c r="C40" s="304">
        <v>20062</v>
      </c>
      <c r="E40" s="171"/>
      <c r="F40" s="171"/>
      <c r="G40" s="171"/>
    </row>
    <row r="41" spans="1:7" x14ac:dyDescent="0.2">
      <c r="A41" s="26">
        <v>3</v>
      </c>
      <c r="B41" s="35" t="s">
        <v>84</v>
      </c>
      <c r="C41" s="311">
        <v>20820</v>
      </c>
      <c r="E41" s="171"/>
      <c r="F41" s="171"/>
      <c r="G41" s="171"/>
    </row>
    <row r="42" spans="1:7" x14ac:dyDescent="0.2">
      <c r="A42" s="26">
        <v>4</v>
      </c>
      <c r="B42" s="103" t="s">
        <v>163</v>
      </c>
      <c r="C42" s="305">
        <v>21220</v>
      </c>
      <c r="E42" s="171"/>
      <c r="F42" s="171"/>
      <c r="G42" s="171"/>
    </row>
    <row r="43" spans="1:7" x14ac:dyDescent="0.2">
      <c r="A43" s="26">
        <v>5</v>
      </c>
      <c r="B43" s="29" t="s">
        <v>164</v>
      </c>
      <c r="C43" s="304">
        <v>21414</v>
      </c>
      <c r="E43" s="171"/>
      <c r="F43" s="171"/>
      <c r="G43" s="171"/>
    </row>
    <row r="44" spans="1:7" x14ac:dyDescent="0.2">
      <c r="A44" s="26">
        <v>6</v>
      </c>
      <c r="B44" s="7" t="s">
        <v>82</v>
      </c>
      <c r="C44" s="312">
        <v>21966</v>
      </c>
      <c r="E44" s="171"/>
      <c r="F44" s="171"/>
      <c r="G44" s="171"/>
    </row>
    <row r="45" spans="1:7" x14ac:dyDescent="0.2">
      <c r="C45" s="306"/>
      <c r="E45" s="171"/>
      <c r="F45" s="171"/>
      <c r="G45" s="171"/>
    </row>
    <row r="46" spans="1:7" x14ac:dyDescent="0.2">
      <c r="A46" s="92" t="s">
        <v>108</v>
      </c>
      <c r="B46" s="16"/>
      <c r="C46" s="313" t="s">
        <v>229</v>
      </c>
      <c r="E46" s="171"/>
      <c r="F46" s="171"/>
      <c r="G46" s="171"/>
    </row>
    <row r="47" spans="1:7" x14ac:dyDescent="0.2">
      <c r="A47" s="92"/>
      <c r="B47" s="16"/>
      <c r="C47" s="314"/>
      <c r="E47" s="171"/>
      <c r="F47" s="171"/>
      <c r="G47" s="171"/>
    </row>
    <row r="48" spans="1:7" x14ac:dyDescent="0.2">
      <c r="A48" s="26">
        <v>1</v>
      </c>
      <c r="B48" s="107" t="s">
        <v>148</v>
      </c>
      <c r="C48" s="315">
        <v>22452</v>
      </c>
      <c r="E48" s="171"/>
      <c r="F48" s="171"/>
      <c r="G48" s="171"/>
    </row>
    <row r="49" spans="1:7" x14ac:dyDescent="0.2">
      <c r="A49" s="26">
        <v>2</v>
      </c>
      <c r="B49" s="107" t="s">
        <v>81</v>
      </c>
      <c r="C49" s="316">
        <v>22461</v>
      </c>
      <c r="E49" s="171"/>
      <c r="F49" s="171"/>
      <c r="G49" s="171"/>
    </row>
    <row r="50" spans="1:7" x14ac:dyDescent="0.2">
      <c r="A50" s="26">
        <v>3</v>
      </c>
      <c r="B50" s="107" t="s">
        <v>157</v>
      </c>
      <c r="C50" s="285">
        <v>22963</v>
      </c>
      <c r="E50" s="171"/>
      <c r="F50" s="171"/>
      <c r="G50" s="171"/>
    </row>
    <row r="51" spans="1:7" x14ac:dyDescent="0.2">
      <c r="A51" s="26">
        <v>4</v>
      </c>
      <c r="B51" s="107" t="s">
        <v>155</v>
      </c>
      <c r="C51" s="312">
        <v>23220</v>
      </c>
      <c r="E51" s="171"/>
      <c r="F51" s="171"/>
      <c r="G51" s="171"/>
    </row>
    <row r="52" spans="1:7" x14ac:dyDescent="0.2">
      <c r="A52" s="26">
        <v>5</v>
      </c>
      <c r="B52" s="107" t="s">
        <v>158</v>
      </c>
      <c r="C52" s="317">
        <v>23409</v>
      </c>
      <c r="E52" s="171"/>
      <c r="F52" s="171"/>
      <c r="G52" s="171"/>
    </row>
    <row r="53" spans="1:7" x14ac:dyDescent="0.2">
      <c r="A53" s="26">
        <v>6</v>
      </c>
      <c r="B53" s="107" t="s">
        <v>151</v>
      </c>
      <c r="C53" s="316">
        <v>23510</v>
      </c>
      <c r="E53" s="171"/>
      <c r="F53" s="171"/>
      <c r="G53" s="171"/>
    </row>
    <row r="54" spans="1:7" x14ac:dyDescent="0.2">
      <c r="A54" s="26">
        <v>7</v>
      </c>
      <c r="B54" s="107" t="s">
        <v>150</v>
      </c>
      <c r="C54" s="316">
        <v>24310</v>
      </c>
      <c r="E54" s="171"/>
      <c r="F54" s="171"/>
      <c r="G54" s="171"/>
    </row>
    <row r="55" spans="1:7" x14ac:dyDescent="0.2">
      <c r="A55" s="26">
        <v>8</v>
      </c>
      <c r="B55" s="107" t="s">
        <v>156</v>
      </c>
      <c r="C55" s="285">
        <v>24883</v>
      </c>
      <c r="E55" s="171"/>
      <c r="F55" s="171"/>
      <c r="G55" s="171"/>
    </row>
    <row r="56" spans="1:7" x14ac:dyDescent="0.2">
      <c r="A56" s="26">
        <v>9</v>
      </c>
      <c r="B56" s="107" t="s">
        <v>71</v>
      </c>
      <c r="C56" s="285">
        <v>25195</v>
      </c>
      <c r="E56" s="171"/>
      <c r="F56" s="171"/>
      <c r="G56" s="171"/>
    </row>
    <row r="57" spans="1:7" x14ac:dyDescent="0.2">
      <c r="A57" s="26">
        <v>10</v>
      </c>
      <c r="B57" s="107" t="s">
        <v>154</v>
      </c>
      <c r="C57" s="312">
        <v>25243</v>
      </c>
      <c r="E57" s="171"/>
      <c r="F57" s="171"/>
      <c r="G57" s="171"/>
    </row>
    <row r="58" spans="1:7" x14ac:dyDescent="0.2">
      <c r="A58" s="26">
        <v>11</v>
      </c>
      <c r="B58" s="107" t="s">
        <v>147</v>
      </c>
      <c r="C58" s="318">
        <v>26005</v>
      </c>
      <c r="E58" s="171"/>
      <c r="F58" s="171"/>
      <c r="G58" s="171"/>
    </row>
    <row r="59" spans="1:7" x14ac:dyDescent="0.2">
      <c r="A59" s="26">
        <v>12</v>
      </c>
      <c r="B59" s="107" t="s">
        <v>152</v>
      </c>
      <c r="C59" s="316">
        <v>26162</v>
      </c>
      <c r="E59" s="171"/>
      <c r="F59" s="171"/>
      <c r="G59" s="171"/>
    </row>
    <row r="60" spans="1:7" x14ac:dyDescent="0.2">
      <c r="A60" s="26">
        <v>13</v>
      </c>
      <c r="B60" s="107" t="s">
        <v>149</v>
      </c>
      <c r="C60" s="312">
        <v>26250</v>
      </c>
      <c r="E60" s="171"/>
      <c r="F60" s="171"/>
      <c r="G60" s="171"/>
    </row>
    <row r="61" spans="1:7" x14ac:dyDescent="0.2">
      <c r="A61" s="26">
        <v>14</v>
      </c>
      <c r="B61" s="107" t="s">
        <v>153</v>
      </c>
      <c r="C61" s="304">
        <v>26361</v>
      </c>
      <c r="E61" s="171"/>
      <c r="F61" s="171"/>
      <c r="G61" s="171"/>
    </row>
    <row r="62" spans="1:7" x14ac:dyDescent="0.2">
      <c r="A62" s="26">
        <v>15</v>
      </c>
      <c r="B62" s="107" t="s">
        <v>146</v>
      </c>
      <c r="C62" s="319">
        <v>26461</v>
      </c>
      <c r="E62" s="171"/>
      <c r="F62" s="171"/>
      <c r="G62" s="171"/>
    </row>
    <row r="63" spans="1:7" x14ac:dyDescent="0.2">
      <c r="A63" s="26">
        <v>16</v>
      </c>
      <c r="B63" s="32" t="s">
        <v>125</v>
      </c>
      <c r="C63" s="315">
        <v>27298</v>
      </c>
      <c r="E63" s="171"/>
      <c r="F63" s="171"/>
      <c r="G63" s="171"/>
    </row>
    <row r="64" spans="1:7" x14ac:dyDescent="0.2">
      <c r="A64" s="26">
        <v>17</v>
      </c>
      <c r="B64" s="107" t="s">
        <v>193</v>
      </c>
      <c r="C64" s="312">
        <v>27604</v>
      </c>
      <c r="E64" s="171"/>
      <c r="F64" s="171"/>
      <c r="G64" s="171"/>
    </row>
    <row r="65" spans="1:8" x14ac:dyDescent="0.2">
      <c r="C65" s="306"/>
      <c r="E65" s="171"/>
      <c r="F65" s="171"/>
      <c r="G65" s="171"/>
    </row>
    <row r="66" spans="1:8" x14ac:dyDescent="0.2">
      <c r="A66" s="93" t="s">
        <v>113</v>
      </c>
      <c r="C66" s="302" t="s">
        <v>224</v>
      </c>
      <c r="E66" s="171"/>
      <c r="F66" s="171"/>
      <c r="G66" s="171"/>
    </row>
    <row r="67" spans="1:8" x14ac:dyDescent="0.2">
      <c r="A67" s="93"/>
      <c r="C67" s="306"/>
      <c r="E67" s="171"/>
      <c r="F67" s="171"/>
      <c r="G67" s="171"/>
    </row>
    <row r="68" spans="1:8" x14ac:dyDescent="0.2">
      <c r="A68" s="26">
        <v>1</v>
      </c>
      <c r="B68" s="29" t="s">
        <v>190</v>
      </c>
      <c r="C68" s="284">
        <v>10294</v>
      </c>
      <c r="E68" s="171"/>
      <c r="F68" s="171"/>
      <c r="G68" s="171"/>
    </row>
    <row r="69" spans="1:8" x14ac:dyDescent="0.2">
      <c r="A69" s="26">
        <v>2</v>
      </c>
      <c r="B69" s="29" t="s">
        <v>89</v>
      </c>
      <c r="C69" s="284">
        <v>11652</v>
      </c>
      <c r="D69" s="171"/>
      <c r="E69" s="171"/>
      <c r="F69" s="171"/>
      <c r="G69" s="171"/>
    </row>
    <row r="70" spans="1:8" x14ac:dyDescent="0.2">
      <c r="A70" s="26">
        <v>3</v>
      </c>
      <c r="B70" s="29" t="s">
        <v>191</v>
      </c>
      <c r="C70" s="284">
        <v>12326</v>
      </c>
      <c r="D70" s="171"/>
      <c r="E70" s="171"/>
      <c r="F70" s="171"/>
      <c r="G70" s="171"/>
    </row>
    <row r="71" spans="1:8" x14ac:dyDescent="0.2">
      <c r="A71" s="26">
        <v>4</v>
      </c>
      <c r="B71" s="103" t="s">
        <v>104</v>
      </c>
      <c r="C71" s="284">
        <v>12436</v>
      </c>
      <c r="D71" s="171"/>
      <c r="E71" s="171"/>
      <c r="F71" s="171"/>
      <c r="G71" s="171"/>
    </row>
    <row r="72" spans="1:8" x14ac:dyDescent="0.2">
      <c r="A72" s="26">
        <v>5</v>
      </c>
      <c r="B72" s="107" t="s">
        <v>139</v>
      </c>
      <c r="C72" s="284">
        <v>14020</v>
      </c>
      <c r="D72" s="171"/>
      <c r="E72" s="171"/>
      <c r="F72" s="171"/>
      <c r="G72" s="171"/>
    </row>
    <row r="73" spans="1:8" x14ac:dyDescent="0.2">
      <c r="C73" s="306"/>
      <c r="E73" s="171"/>
      <c r="F73" s="171"/>
      <c r="G73" s="171"/>
      <c r="H73" s="171"/>
    </row>
    <row r="74" spans="1:8" x14ac:dyDescent="0.2">
      <c r="A74" s="93" t="s">
        <v>109</v>
      </c>
      <c r="C74" s="302" t="s">
        <v>225</v>
      </c>
      <c r="E74" s="171"/>
      <c r="F74" s="171"/>
      <c r="G74" s="171"/>
      <c r="H74" s="171"/>
    </row>
    <row r="75" spans="1:8" x14ac:dyDescent="0.2">
      <c r="A75" s="93"/>
      <c r="C75" s="306"/>
      <c r="E75" s="171"/>
      <c r="F75" s="171"/>
      <c r="G75" s="171"/>
      <c r="H75" s="171"/>
    </row>
    <row r="76" spans="1:8" x14ac:dyDescent="0.2">
      <c r="A76" s="26">
        <v>1</v>
      </c>
      <c r="B76" s="7" t="s">
        <v>188</v>
      </c>
      <c r="C76" s="284">
        <v>15139</v>
      </c>
      <c r="E76" s="171"/>
      <c r="F76" s="171"/>
      <c r="G76" s="171"/>
      <c r="H76" s="171"/>
    </row>
    <row r="77" spans="1:8" x14ac:dyDescent="0.2">
      <c r="A77" s="26">
        <v>2</v>
      </c>
      <c r="B77" s="7" t="s">
        <v>187</v>
      </c>
      <c r="C77" s="285">
        <v>15611</v>
      </c>
      <c r="E77" s="171"/>
      <c r="F77" s="171"/>
      <c r="G77" s="171"/>
      <c r="H77" s="171"/>
    </row>
    <row r="78" spans="1:8" x14ac:dyDescent="0.2">
      <c r="A78" s="26">
        <v>3</v>
      </c>
      <c r="B78" s="7" t="s">
        <v>135</v>
      </c>
      <c r="C78" s="307">
        <v>15691</v>
      </c>
      <c r="E78" s="171"/>
      <c r="F78" s="171"/>
      <c r="G78" s="171"/>
      <c r="H78" s="171"/>
    </row>
    <row r="79" spans="1:8" x14ac:dyDescent="0.2">
      <c r="A79" s="26">
        <v>4</v>
      </c>
      <c r="B79" s="7" t="s">
        <v>136</v>
      </c>
      <c r="C79" s="309">
        <v>16835</v>
      </c>
      <c r="E79" s="171"/>
      <c r="F79" s="171"/>
      <c r="G79" s="171"/>
      <c r="H79" s="171"/>
    </row>
    <row r="80" spans="1:8" x14ac:dyDescent="0.2">
      <c r="A80" s="26">
        <v>5</v>
      </c>
      <c r="B80" s="7" t="s">
        <v>186</v>
      </c>
      <c r="C80" s="309">
        <v>17200</v>
      </c>
      <c r="E80" s="171"/>
      <c r="F80" s="171"/>
      <c r="G80" s="171"/>
      <c r="H80" s="171"/>
    </row>
    <row r="81" spans="1:8" x14ac:dyDescent="0.2">
      <c r="A81" s="26">
        <v>6</v>
      </c>
      <c r="B81" s="7" t="s">
        <v>137</v>
      </c>
      <c r="C81" s="285">
        <v>17262</v>
      </c>
      <c r="E81" s="171"/>
      <c r="F81" s="171"/>
      <c r="G81" s="171"/>
      <c r="H81" s="171"/>
    </row>
    <row r="82" spans="1:8" x14ac:dyDescent="0.2">
      <c r="A82" s="26">
        <v>7</v>
      </c>
      <c r="B82" s="7" t="s">
        <v>88</v>
      </c>
      <c r="C82" s="307">
        <v>17799</v>
      </c>
      <c r="E82" s="171"/>
      <c r="F82" s="171"/>
      <c r="G82" s="171"/>
      <c r="H82" s="171"/>
    </row>
    <row r="83" spans="1:8" x14ac:dyDescent="0.2">
      <c r="C83" s="306"/>
      <c r="E83" s="171"/>
      <c r="F83" s="171"/>
      <c r="G83" s="171"/>
      <c r="H83" s="171"/>
    </row>
    <row r="84" spans="1:8" x14ac:dyDescent="0.2">
      <c r="A84" s="93" t="s">
        <v>112</v>
      </c>
      <c r="C84" s="302" t="s">
        <v>227</v>
      </c>
      <c r="D84" s="171"/>
      <c r="E84" s="171"/>
      <c r="F84" s="171"/>
      <c r="G84" s="171"/>
      <c r="H84" s="171"/>
    </row>
    <row r="85" spans="1:8" x14ac:dyDescent="0.2">
      <c r="A85" s="93"/>
      <c r="C85" s="306"/>
      <c r="E85" s="171"/>
      <c r="F85" s="171"/>
      <c r="G85" s="171"/>
      <c r="H85" s="171"/>
    </row>
    <row r="86" spans="1:8" x14ac:dyDescent="0.2">
      <c r="A86" s="26">
        <v>1</v>
      </c>
      <c r="B86" s="107" t="s">
        <v>184</v>
      </c>
      <c r="C86" s="307">
        <v>18498</v>
      </c>
      <c r="E86" s="171"/>
      <c r="F86" s="171"/>
      <c r="G86" s="171"/>
      <c r="H86" s="171"/>
    </row>
    <row r="87" spans="1:8" x14ac:dyDescent="0.2">
      <c r="A87" s="26">
        <v>2</v>
      </c>
      <c r="B87" s="107" t="s">
        <v>185</v>
      </c>
      <c r="C87" s="309">
        <v>19392</v>
      </c>
      <c r="E87" s="171"/>
      <c r="F87" s="171"/>
      <c r="G87" s="171"/>
      <c r="H87" s="171"/>
    </row>
    <row r="88" spans="1:8" x14ac:dyDescent="0.2">
      <c r="A88" s="26">
        <v>3</v>
      </c>
      <c r="B88" s="107" t="s">
        <v>183</v>
      </c>
      <c r="C88" s="307">
        <v>21734</v>
      </c>
      <c r="E88" s="171"/>
      <c r="F88" s="171"/>
      <c r="G88" s="171"/>
      <c r="H88" s="171"/>
    </row>
    <row r="89" spans="1:8" x14ac:dyDescent="0.2">
      <c r="C89" s="306"/>
      <c r="E89" s="171"/>
      <c r="F89" s="171"/>
      <c r="G89" s="171"/>
      <c r="H89" s="171"/>
    </row>
    <row r="90" spans="1:8" x14ac:dyDescent="0.2">
      <c r="A90" s="93" t="s">
        <v>111</v>
      </c>
      <c r="C90" s="313" t="s">
        <v>228</v>
      </c>
      <c r="E90" s="171"/>
      <c r="F90" s="171"/>
      <c r="G90" s="171"/>
      <c r="H90" s="171"/>
    </row>
    <row r="91" spans="1:8" x14ac:dyDescent="0.2">
      <c r="A91" s="93"/>
      <c r="C91" s="306"/>
      <c r="E91" s="171"/>
      <c r="F91" s="171"/>
      <c r="G91" s="171"/>
      <c r="H91" s="171"/>
    </row>
    <row r="92" spans="1:8" x14ac:dyDescent="0.2">
      <c r="A92" s="26">
        <v>1</v>
      </c>
      <c r="B92" s="29" t="s">
        <v>134</v>
      </c>
      <c r="C92" s="286">
        <v>24522</v>
      </c>
      <c r="E92" s="171"/>
      <c r="F92" s="171"/>
      <c r="G92" s="171"/>
      <c r="H92" s="171"/>
    </row>
    <row r="93" spans="1:8" x14ac:dyDescent="0.2">
      <c r="A93" s="26">
        <v>2</v>
      </c>
      <c r="B93" s="29" t="s">
        <v>182</v>
      </c>
      <c r="C93" s="284">
        <v>25341</v>
      </c>
      <c r="E93" s="171"/>
      <c r="F93" s="171"/>
      <c r="G93" s="171"/>
      <c r="H93" s="171"/>
    </row>
    <row r="94" spans="1:8" x14ac:dyDescent="0.2">
      <c r="C94" s="47"/>
      <c r="E94" s="171"/>
      <c r="F94" s="171"/>
      <c r="G94" s="171"/>
      <c r="H94" s="171"/>
    </row>
    <row r="95" spans="1:8" x14ac:dyDescent="0.2">
      <c r="C95" s="47"/>
      <c r="E95" s="171"/>
      <c r="F95" s="171"/>
      <c r="G95" s="171"/>
      <c r="H95" s="171"/>
    </row>
    <row r="96" spans="1:8" x14ac:dyDescent="0.2">
      <c r="C96" s="47"/>
      <c r="E96" s="171"/>
      <c r="F96" s="171"/>
      <c r="G96" s="171"/>
      <c r="H96" s="171"/>
    </row>
  </sheetData>
  <sortState ref="B9:C15">
    <sortCondition ref="C9:C15"/>
  </sortState>
  <conditionalFormatting sqref="B7:B58 B60:B93">
    <cfRule type="containsText" dxfId="287" priority="5" operator="containsText" text="I-Viru">
      <formula>NOT(ISERROR(SEARCH("I-Viru",B7)))</formula>
    </cfRule>
  </conditionalFormatting>
  <conditionalFormatting sqref="B59">
    <cfRule type="containsText" dxfId="286" priority="3" operator="containsText" text="I-Viru">
      <formula>NOT(ISERROR(SEARCH("I-Viru",B59)))</formula>
    </cfRule>
  </conditionalFormatting>
  <conditionalFormatting sqref="A1:A3">
    <cfRule type="containsText" dxfId="285" priority="1" operator="containsText" text="I-Viru">
      <formula>NOT(ISERROR(SEARCH("I-Viru",A1)))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&amp;R&amp;9Page &amp;P of &amp;N</oddHeader>
  </headerFooter>
  <rowBreaks count="1" manualBreakCount="1">
    <brk id="4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O316"/>
  <sheetViews>
    <sheetView showGridLines="0" showRowColHeaders="0" zoomScaleNormal="100" workbookViewId="0">
      <pane ySplit="5" topLeftCell="A6" activePane="bottomLeft" state="frozen"/>
      <selection activeCell="AS1" sqref="AS1"/>
      <selection pane="bottomLeft" activeCell="AS1" sqref="AS1"/>
    </sheetView>
  </sheetViews>
  <sheetFormatPr defaultRowHeight="12.75" x14ac:dyDescent="0.2"/>
  <cols>
    <col min="1" max="1" width="3.28515625" style="5" customWidth="1"/>
    <col min="2" max="2" width="26.42578125" style="5" customWidth="1"/>
    <col min="3" max="4" width="6.28515625" style="21" customWidth="1"/>
    <col min="5" max="7" width="6.28515625" style="5" customWidth="1"/>
    <col min="8" max="8" width="6.28515625" style="21" customWidth="1"/>
    <col min="9" max="9" width="6.28515625" style="5" customWidth="1"/>
    <col min="10" max="10" width="4.7109375" style="5" customWidth="1"/>
    <col min="11" max="11" width="6.28515625" style="5" customWidth="1"/>
    <col min="12" max="12" width="4.7109375" style="21" customWidth="1"/>
    <col min="13" max="13" width="9.140625" style="5" customWidth="1"/>
    <col min="14" max="14" width="9.140625" style="52" customWidth="1"/>
    <col min="15" max="15" width="9.140625" style="5" customWidth="1"/>
    <col min="16" max="16" width="9.140625" style="21" customWidth="1"/>
    <col min="17" max="17" width="9.140625" style="5" customWidth="1"/>
    <col min="18" max="18" width="9.28515625" style="5" hidden="1" customWidth="1"/>
    <col min="19" max="19" width="9.5703125" style="5" hidden="1" customWidth="1"/>
    <col min="20" max="20" width="8.5703125" style="5" hidden="1" customWidth="1"/>
    <col min="21" max="22" width="9.5703125" style="5" hidden="1" customWidth="1"/>
    <col min="23" max="30" width="9.140625" style="5" hidden="1" customWidth="1"/>
    <col min="31" max="31" width="9.5703125" style="5" hidden="1" customWidth="1"/>
    <col min="32" max="33" width="9.140625" style="5" hidden="1" customWidth="1"/>
    <col min="34" max="34" width="9.5703125" style="5" hidden="1" customWidth="1"/>
    <col min="35" max="35" width="0" style="5" hidden="1" customWidth="1"/>
    <col min="36" max="16384" width="9.140625" style="5"/>
  </cols>
  <sheetData>
    <row r="1" spans="1:35" x14ac:dyDescent="0.2">
      <c r="A1" s="23" t="str">
        <f>Võistkondlik!B1</f>
        <v>ESVL INDIVIDUAAL-VÕISTKONDLIKUD MEISTRIVÕISTLUSED PETANGIS 2010</v>
      </c>
      <c r="B1" s="20"/>
      <c r="C1" s="20"/>
      <c r="D1" s="20"/>
      <c r="E1" s="20"/>
      <c r="F1" s="20"/>
      <c r="G1" s="20"/>
      <c r="H1" s="20"/>
      <c r="I1" s="20"/>
      <c r="J1" s="168"/>
      <c r="P1" s="115"/>
      <c r="Q1" s="115"/>
      <c r="R1" s="287" t="s">
        <v>231</v>
      </c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</row>
    <row r="2" spans="1:35" s="12" customFormat="1" x14ac:dyDescent="0.2">
      <c r="A2" s="20" t="str">
        <f>Võistkondlik!B2</f>
        <v>Toimumisaeg: L, 31.07.2010 kell 11:00</v>
      </c>
      <c r="B2" s="24"/>
      <c r="C2" s="24"/>
      <c r="D2" s="24"/>
      <c r="E2" s="24"/>
      <c r="G2" s="20"/>
      <c r="H2" s="20"/>
      <c r="N2" s="52"/>
      <c r="P2" s="24"/>
    </row>
    <row r="3" spans="1:35" s="12" customFormat="1" x14ac:dyDescent="0.2">
      <c r="A3" s="20" t="str">
        <f>Võistkondlik!B3</f>
        <v>Toimumiskoht: Viljandimaa, Viljandi</v>
      </c>
      <c r="B3" s="24"/>
      <c r="C3" s="24"/>
      <c r="D3" s="24"/>
      <c r="E3" s="24"/>
      <c r="G3" s="20"/>
      <c r="H3" s="20"/>
      <c r="N3" s="52"/>
      <c r="P3" s="24"/>
    </row>
    <row r="4" spans="1:35" s="12" customFormat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1:35" x14ac:dyDescent="0.2">
      <c r="A5" s="36" t="s">
        <v>108</v>
      </c>
      <c r="B5" s="20"/>
      <c r="C5" s="20"/>
      <c r="D5" s="20"/>
      <c r="E5" s="20"/>
      <c r="F5" s="20"/>
      <c r="G5" s="20"/>
      <c r="H5" s="20"/>
      <c r="I5" s="20"/>
      <c r="J5" s="21"/>
      <c r="K5" s="21"/>
      <c r="M5" s="21"/>
      <c r="O5" s="21"/>
      <c r="P5" s="46"/>
    </row>
    <row r="6" spans="1:35" x14ac:dyDescent="0.2">
      <c r="A6" s="21"/>
      <c r="B6" s="21"/>
      <c r="E6" s="21"/>
      <c r="F6" s="21"/>
      <c r="G6" s="21"/>
      <c r="I6" s="21"/>
      <c r="J6" s="21"/>
      <c r="K6" s="21"/>
      <c r="M6" s="21"/>
      <c r="O6" s="21"/>
      <c r="P6" s="3"/>
    </row>
    <row r="7" spans="1:35" x14ac:dyDescent="0.2">
      <c r="A7" s="193" t="s">
        <v>0</v>
      </c>
      <c r="B7" s="193"/>
      <c r="C7" s="172">
        <v>1</v>
      </c>
      <c r="D7" s="172">
        <v>2</v>
      </c>
      <c r="E7" s="172">
        <v>3</v>
      </c>
      <c r="F7" s="166">
        <v>4</v>
      </c>
      <c r="G7" s="164"/>
      <c r="H7" s="172" t="s">
        <v>1</v>
      </c>
      <c r="I7" s="172" t="s">
        <v>2</v>
      </c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</row>
    <row r="8" spans="1:35" x14ac:dyDescent="0.2">
      <c r="A8" s="193">
        <v>1</v>
      </c>
      <c r="B8" s="199" t="s">
        <v>149</v>
      </c>
      <c r="C8" s="194"/>
      <c r="D8" s="174">
        <v>3</v>
      </c>
      <c r="E8" s="174">
        <v>9</v>
      </c>
      <c r="F8" s="165">
        <v>4</v>
      </c>
      <c r="G8" s="164"/>
      <c r="H8" s="231" t="s">
        <v>58</v>
      </c>
      <c r="I8" s="196" t="s">
        <v>30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</row>
    <row r="9" spans="1:35" x14ac:dyDescent="0.2">
      <c r="A9" s="193">
        <v>2</v>
      </c>
      <c r="B9" s="199" t="s">
        <v>150</v>
      </c>
      <c r="C9" s="174">
        <v>13</v>
      </c>
      <c r="D9" s="194"/>
      <c r="E9" s="210">
        <v>13</v>
      </c>
      <c r="F9" s="246">
        <v>11</v>
      </c>
      <c r="G9" s="164"/>
      <c r="H9" s="211" t="s">
        <v>13</v>
      </c>
      <c r="I9" s="196" t="s">
        <v>24</v>
      </c>
      <c r="J9" s="320">
        <v>0</v>
      </c>
      <c r="K9" s="321" t="s">
        <v>233</v>
      </c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</row>
    <row r="10" spans="1:35" x14ac:dyDescent="0.2">
      <c r="A10" s="193">
        <v>3</v>
      </c>
      <c r="B10" s="199" t="s">
        <v>151</v>
      </c>
      <c r="C10" s="174">
        <v>13</v>
      </c>
      <c r="D10" s="210">
        <v>11</v>
      </c>
      <c r="E10" s="194"/>
      <c r="F10" s="246">
        <v>13</v>
      </c>
      <c r="G10" s="164"/>
      <c r="H10" s="211" t="s">
        <v>13</v>
      </c>
      <c r="I10" s="196" t="s">
        <v>21</v>
      </c>
      <c r="J10" s="320">
        <v>6</v>
      </c>
      <c r="K10" s="321" t="s">
        <v>234</v>
      </c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</row>
    <row r="11" spans="1:35" x14ac:dyDescent="0.2">
      <c r="A11" s="193">
        <v>4</v>
      </c>
      <c r="B11" s="164" t="s">
        <v>152</v>
      </c>
      <c r="C11" s="249">
        <v>13</v>
      </c>
      <c r="D11" s="246">
        <v>13</v>
      </c>
      <c r="E11" s="246">
        <v>5</v>
      </c>
      <c r="F11" s="247"/>
      <c r="G11" s="165"/>
      <c r="H11" s="211" t="s">
        <v>13</v>
      </c>
      <c r="I11" s="165" t="s">
        <v>26</v>
      </c>
      <c r="J11" s="320">
        <v>-6</v>
      </c>
      <c r="K11" s="321" t="s">
        <v>235</v>
      </c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</row>
    <row r="12" spans="1:35" x14ac:dyDescent="0.2">
      <c r="A12" s="115"/>
      <c r="B12" s="168"/>
      <c r="C12" s="115"/>
      <c r="D12" s="115"/>
      <c r="E12" s="115"/>
      <c r="F12" s="248"/>
      <c r="H12" s="115"/>
      <c r="I12" s="115"/>
      <c r="K12" s="6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</row>
    <row r="13" spans="1:35" x14ac:dyDescent="0.2">
      <c r="A13" s="193" t="s">
        <v>20</v>
      </c>
      <c r="B13" s="193"/>
      <c r="C13" s="172">
        <v>1</v>
      </c>
      <c r="D13" s="172">
        <v>2</v>
      </c>
      <c r="E13" s="172">
        <v>3</v>
      </c>
      <c r="F13" s="166">
        <v>4</v>
      </c>
      <c r="G13" s="164"/>
      <c r="H13" s="172" t="s">
        <v>1</v>
      </c>
      <c r="I13" s="172" t="s">
        <v>2</v>
      </c>
      <c r="K13" s="6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</row>
    <row r="14" spans="1:35" x14ac:dyDescent="0.2">
      <c r="A14" s="193">
        <v>1</v>
      </c>
      <c r="B14" s="199" t="s">
        <v>146</v>
      </c>
      <c r="C14" s="194"/>
      <c r="D14" s="174">
        <v>5</v>
      </c>
      <c r="E14" s="174">
        <v>7</v>
      </c>
      <c r="F14" s="250">
        <v>13</v>
      </c>
      <c r="G14" s="164"/>
      <c r="H14" s="240" t="s">
        <v>19</v>
      </c>
      <c r="I14" s="196" t="s">
        <v>27</v>
      </c>
      <c r="J14" s="163" t="s">
        <v>66</v>
      </c>
      <c r="K14" s="6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</row>
    <row r="15" spans="1:35" x14ac:dyDescent="0.2">
      <c r="A15" s="193">
        <v>2</v>
      </c>
      <c r="B15" s="199" t="s">
        <v>153</v>
      </c>
      <c r="C15" s="174">
        <v>13</v>
      </c>
      <c r="D15" s="194"/>
      <c r="E15" s="210">
        <v>12</v>
      </c>
      <c r="F15" s="165">
        <v>13</v>
      </c>
      <c r="G15" s="164"/>
      <c r="H15" s="211" t="s">
        <v>13</v>
      </c>
      <c r="I15" s="196" t="s">
        <v>22</v>
      </c>
      <c r="J15" s="162" t="s">
        <v>67</v>
      </c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</row>
    <row r="16" spans="1:35" x14ac:dyDescent="0.2">
      <c r="A16" s="193">
        <v>3</v>
      </c>
      <c r="B16" s="199" t="s">
        <v>154</v>
      </c>
      <c r="C16" s="174">
        <v>13</v>
      </c>
      <c r="D16" s="210">
        <v>13</v>
      </c>
      <c r="E16" s="194"/>
      <c r="F16" s="165">
        <v>11</v>
      </c>
      <c r="G16" s="164"/>
      <c r="H16" s="211" t="s">
        <v>13</v>
      </c>
      <c r="I16" s="196" t="s">
        <v>23</v>
      </c>
      <c r="J16" s="162" t="s">
        <v>66</v>
      </c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</row>
    <row r="17" spans="1:35" x14ac:dyDescent="0.2">
      <c r="A17" s="193">
        <v>4</v>
      </c>
      <c r="B17" s="164" t="s">
        <v>147</v>
      </c>
      <c r="C17" s="250">
        <v>11</v>
      </c>
      <c r="D17" s="165">
        <v>9</v>
      </c>
      <c r="E17" s="165">
        <v>13</v>
      </c>
      <c r="F17" s="247"/>
      <c r="G17" s="165"/>
      <c r="H17" s="240" t="s">
        <v>19</v>
      </c>
      <c r="I17" s="165" t="s">
        <v>31</v>
      </c>
      <c r="J17" s="163" t="s">
        <v>67</v>
      </c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</row>
    <row r="18" spans="1:35" x14ac:dyDescent="0.2">
      <c r="A18" s="115"/>
      <c r="B18" s="168"/>
      <c r="C18" s="115"/>
      <c r="D18" s="115"/>
      <c r="E18" s="115"/>
      <c r="F18" s="248"/>
      <c r="H18" s="115"/>
      <c r="I18" s="21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</row>
    <row r="19" spans="1:35" x14ac:dyDescent="0.2">
      <c r="A19" s="193" t="s">
        <v>35</v>
      </c>
      <c r="B19" s="193"/>
      <c r="C19" s="172">
        <v>1</v>
      </c>
      <c r="D19" s="172">
        <v>2</v>
      </c>
      <c r="E19" s="172">
        <v>3</v>
      </c>
      <c r="F19" s="166">
        <v>4</v>
      </c>
      <c r="G19" s="164"/>
      <c r="H19" s="172" t="s">
        <v>1</v>
      </c>
      <c r="I19" s="172" t="s">
        <v>2</v>
      </c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</row>
    <row r="20" spans="1:35" x14ac:dyDescent="0.2">
      <c r="A20" s="193">
        <v>1</v>
      </c>
      <c r="B20" s="199" t="s">
        <v>71</v>
      </c>
      <c r="C20" s="194"/>
      <c r="D20" s="174">
        <v>13</v>
      </c>
      <c r="E20" s="210">
        <v>13</v>
      </c>
      <c r="F20" s="165">
        <v>7</v>
      </c>
      <c r="G20" s="164"/>
      <c r="H20" s="211" t="s">
        <v>13</v>
      </c>
      <c r="I20" s="196" t="s">
        <v>40</v>
      </c>
      <c r="J20" s="162" t="s">
        <v>66</v>
      </c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</row>
    <row r="21" spans="1:35" x14ac:dyDescent="0.2">
      <c r="A21" s="193">
        <v>2</v>
      </c>
      <c r="B21" s="199" t="s">
        <v>155</v>
      </c>
      <c r="C21" s="174">
        <v>11</v>
      </c>
      <c r="D21" s="194"/>
      <c r="E21" s="195">
        <v>10</v>
      </c>
      <c r="F21" s="250">
        <v>13</v>
      </c>
      <c r="G21" s="164"/>
      <c r="H21" s="240" t="s">
        <v>19</v>
      </c>
      <c r="I21" s="196" t="s">
        <v>44</v>
      </c>
      <c r="J21" s="163" t="s">
        <v>66</v>
      </c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</row>
    <row r="22" spans="1:35" x14ac:dyDescent="0.2">
      <c r="A22" s="193">
        <v>3</v>
      </c>
      <c r="B22" s="199" t="s">
        <v>125</v>
      </c>
      <c r="C22" s="210">
        <v>11</v>
      </c>
      <c r="D22" s="195">
        <v>13</v>
      </c>
      <c r="E22" s="194"/>
      <c r="F22" s="165">
        <v>13</v>
      </c>
      <c r="G22" s="164"/>
      <c r="H22" s="211" t="s">
        <v>13</v>
      </c>
      <c r="I22" s="196" t="s">
        <v>38</v>
      </c>
      <c r="J22" s="162" t="s">
        <v>67</v>
      </c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</row>
    <row r="23" spans="1:35" x14ac:dyDescent="0.2">
      <c r="A23" s="193">
        <v>4</v>
      </c>
      <c r="B23" s="164" t="s">
        <v>156</v>
      </c>
      <c r="C23" s="165">
        <v>13</v>
      </c>
      <c r="D23" s="250">
        <v>11</v>
      </c>
      <c r="E23" s="165">
        <v>12</v>
      </c>
      <c r="F23" s="247"/>
      <c r="G23" s="165"/>
      <c r="H23" s="240" t="s">
        <v>19</v>
      </c>
      <c r="I23" s="165" t="s">
        <v>45</v>
      </c>
      <c r="J23" s="163" t="s">
        <v>67</v>
      </c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</row>
    <row r="24" spans="1:35" x14ac:dyDescent="0.2">
      <c r="I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</row>
    <row r="25" spans="1:35" x14ac:dyDescent="0.2">
      <c r="B25" s="139" t="s">
        <v>3</v>
      </c>
      <c r="C25" s="122" t="s">
        <v>17</v>
      </c>
      <c r="D25" s="122" t="s">
        <v>16</v>
      </c>
      <c r="I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</row>
    <row r="26" spans="1:35" x14ac:dyDescent="0.2">
      <c r="B26" s="139" t="s">
        <v>6</v>
      </c>
      <c r="C26" s="122" t="s">
        <v>7</v>
      </c>
      <c r="D26" s="122" t="s">
        <v>5</v>
      </c>
      <c r="I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</row>
    <row r="27" spans="1:35" x14ac:dyDescent="0.2">
      <c r="B27" s="139" t="s">
        <v>9</v>
      </c>
      <c r="C27" s="122" t="s">
        <v>19</v>
      </c>
      <c r="D27" s="122" t="s">
        <v>11</v>
      </c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</row>
    <row r="28" spans="1:35" x14ac:dyDescent="0.2"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</row>
    <row r="29" spans="1:35" x14ac:dyDescent="0.2">
      <c r="A29" s="193" t="s">
        <v>18</v>
      </c>
      <c r="B29" s="180"/>
      <c r="C29" s="172">
        <v>1</v>
      </c>
      <c r="D29" s="172">
        <v>2</v>
      </c>
      <c r="E29" s="172">
        <v>3</v>
      </c>
      <c r="F29" s="166">
        <v>4</v>
      </c>
      <c r="G29" s="166">
        <v>5</v>
      </c>
      <c r="H29" s="172" t="s">
        <v>1</v>
      </c>
      <c r="I29" s="172" t="s">
        <v>2</v>
      </c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</row>
    <row r="30" spans="1:35" s="20" customFormat="1" x14ac:dyDescent="0.2">
      <c r="A30" s="193">
        <v>1</v>
      </c>
      <c r="B30" s="199" t="s">
        <v>81</v>
      </c>
      <c r="C30" s="194"/>
      <c r="D30" s="210">
        <v>13</v>
      </c>
      <c r="E30" s="174">
        <v>6</v>
      </c>
      <c r="F30" s="165">
        <v>13</v>
      </c>
      <c r="G30" s="249">
        <v>3</v>
      </c>
      <c r="H30" s="211" t="s">
        <v>159</v>
      </c>
      <c r="I30" s="196" t="s">
        <v>37</v>
      </c>
      <c r="J30" s="162" t="s">
        <v>66</v>
      </c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</row>
    <row r="31" spans="1:35" x14ac:dyDescent="0.2">
      <c r="A31" s="193">
        <v>2</v>
      </c>
      <c r="B31" s="199" t="s">
        <v>148</v>
      </c>
      <c r="C31" s="210">
        <v>8</v>
      </c>
      <c r="D31" s="194"/>
      <c r="E31" s="195">
        <v>7</v>
      </c>
      <c r="F31" s="165">
        <v>13</v>
      </c>
      <c r="G31" s="165">
        <v>13</v>
      </c>
      <c r="H31" s="211" t="s">
        <v>159</v>
      </c>
      <c r="I31" s="196" t="s">
        <v>123</v>
      </c>
      <c r="J31" s="162" t="s">
        <v>67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</row>
    <row r="32" spans="1:35" x14ac:dyDescent="0.2">
      <c r="A32" s="193">
        <v>3</v>
      </c>
      <c r="B32" s="199" t="s">
        <v>157</v>
      </c>
      <c r="C32" s="174">
        <v>13</v>
      </c>
      <c r="D32" s="195">
        <v>13</v>
      </c>
      <c r="E32" s="194"/>
      <c r="F32" s="165">
        <v>13</v>
      </c>
      <c r="G32" s="165">
        <v>13</v>
      </c>
      <c r="H32" s="231" t="s">
        <v>160</v>
      </c>
      <c r="I32" s="196" t="s">
        <v>39</v>
      </c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</row>
    <row r="33" spans="1:35" x14ac:dyDescent="0.2">
      <c r="A33" s="193">
        <v>4</v>
      </c>
      <c r="B33" s="164" t="s">
        <v>193</v>
      </c>
      <c r="C33" s="165">
        <v>9</v>
      </c>
      <c r="D33" s="165">
        <v>9</v>
      </c>
      <c r="E33" s="165">
        <v>3</v>
      </c>
      <c r="F33" s="247"/>
      <c r="G33" s="250">
        <v>13</v>
      </c>
      <c r="H33" s="240" t="s">
        <v>7</v>
      </c>
      <c r="I33" s="165" t="s">
        <v>161</v>
      </c>
      <c r="J33" s="163" t="s">
        <v>66</v>
      </c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</row>
    <row r="34" spans="1:35" x14ac:dyDescent="0.2">
      <c r="A34" s="193">
        <v>5</v>
      </c>
      <c r="B34" s="164" t="s">
        <v>158</v>
      </c>
      <c r="C34" s="165">
        <v>13</v>
      </c>
      <c r="D34" s="165">
        <v>6</v>
      </c>
      <c r="E34" s="165">
        <v>10</v>
      </c>
      <c r="F34" s="250">
        <v>9</v>
      </c>
      <c r="G34" s="247"/>
      <c r="H34" s="240" t="s">
        <v>7</v>
      </c>
      <c r="I34" s="165" t="s">
        <v>142</v>
      </c>
      <c r="J34" s="163" t="s">
        <v>67</v>
      </c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</row>
    <row r="35" spans="1:35" ht="12.75" customHeight="1" x14ac:dyDescent="0.2"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</row>
    <row r="36" spans="1:35" ht="12.75" customHeight="1" x14ac:dyDescent="0.2">
      <c r="A36" s="27"/>
      <c r="B36" s="19" t="s">
        <v>3</v>
      </c>
      <c r="C36" s="15" t="s">
        <v>4</v>
      </c>
      <c r="D36" s="15" t="s">
        <v>5</v>
      </c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</row>
    <row r="37" spans="1:35" ht="12.75" customHeight="1" x14ac:dyDescent="0.2">
      <c r="A37" s="27"/>
      <c r="B37" s="19" t="s">
        <v>6</v>
      </c>
      <c r="C37" s="15" t="s">
        <v>7</v>
      </c>
      <c r="D37" s="15" t="s">
        <v>8</v>
      </c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</row>
    <row r="38" spans="1:35" ht="12.75" customHeight="1" x14ac:dyDescent="0.2">
      <c r="A38" s="27"/>
      <c r="B38" s="19" t="s">
        <v>9</v>
      </c>
      <c r="C38" s="15" t="s">
        <v>10</v>
      </c>
      <c r="D38" s="15" t="s">
        <v>11</v>
      </c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</row>
    <row r="39" spans="1:35" x14ac:dyDescent="0.2">
      <c r="A39" s="27"/>
      <c r="B39" s="19" t="s">
        <v>12</v>
      </c>
      <c r="C39" s="15" t="s">
        <v>13</v>
      </c>
      <c r="D39" s="15" t="s">
        <v>14</v>
      </c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</row>
    <row r="40" spans="1:35" x14ac:dyDescent="0.2">
      <c r="A40" s="27"/>
      <c r="B40" s="19" t="s">
        <v>15</v>
      </c>
      <c r="C40" s="15" t="s">
        <v>16</v>
      </c>
      <c r="D40" s="15" t="s">
        <v>17</v>
      </c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</row>
    <row r="41" spans="1:35" hidden="1" x14ac:dyDescent="0.2">
      <c r="A41" s="18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</row>
    <row r="42" spans="1:35" ht="12.75" hidden="1" customHeight="1" x14ac:dyDescent="0.2">
      <c r="A42" s="27"/>
      <c r="B42" s="34"/>
      <c r="C42" s="34"/>
      <c r="D42" s="34"/>
      <c r="E42" s="14"/>
      <c r="F42" s="14"/>
      <c r="G42" s="27"/>
      <c r="H42" s="27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</row>
    <row r="43" spans="1:35" ht="12.75" hidden="1" customHeight="1" x14ac:dyDescent="0.2">
      <c r="A43" s="27"/>
      <c r="C43" s="19"/>
      <c r="D43" s="19"/>
      <c r="G43" s="27"/>
      <c r="H43" s="27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</row>
    <row r="44" spans="1:35" ht="12.75" hidden="1" customHeight="1" x14ac:dyDescent="0.2">
      <c r="A44" s="27"/>
      <c r="C44" s="19"/>
      <c r="D44" s="19"/>
      <c r="G44" s="27"/>
      <c r="H44" s="27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</row>
    <row r="45" spans="1:35" ht="12.75" hidden="1" customHeight="1" x14ac:dyDescent="0.2">
      <c r="A45" s="27"/>
      <c r="C45" s="19"/>
      <c r="D45" s="19"/>
      <c r="G45" s="27"/>
      <c r="H45" s="27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</row>
    <row r="46" spans="1:35" ht="12.75" hidden="1" customHeight="1" x14ac:dyDescent="0.2">
      <c r="A46" s="27"/>
      <c r="C46" s="19"/>
      <c r="D46" s="19"/>
      <c r="G46" s="27"/>
      <c r="H46" s="27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</row>
    <row r="47" spans="1:35" ht="12.75" hidden="1" customHeight="1" x14ac:dyDescent="0.2">
      <c r="A47" s="27"/>
      <c r="C47" s="19"/>
      <c r="D47" s="19"/>
      <c r="G47" s="27"/>
      <c r="H47" s="27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</row>
    <row r="48" spans="1:35" ht="12.75" hidden="1" customHeight="1" x14ac:dyDescent="0.2">
      <c r="A48" s="27"/>
      <c r="B48" s="27"/>
      <c r="C48" s="27"/>
      <c r="D48" s="27"/>
      <c r="E48" s="27"/>
      <c r="F48" s="27"/>
      <c r="G48" s="27"/>
      <c r="H48" s="27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</row>
    <row r="49" spans="1:35" ht="12.75" hidden="1" customHeight="1" x14ac:dyDescent="0.2">
      <c r="A49" s="18"/>
      <c r="B49" s="27"/>
      <c r="C49" s="27"/>
      <c r="D49" s="27"/>
      <c r="E49" s="27"/>
      <c r="F49" s="27"/>
      <c r="G49" s="27"/>
      <c r="H49" s="27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</row>
    <row r="50" spans="1:35" ht="12.75" hidden="1" customHeight="1" x14ac:dyDescent="0.2">
      <c r="A50" s="21"/>
      <c r="B50" s="21"/>
      <c r="E50" s="21"/>
      <c r="F50" s="21"/>
      <c r="G50" s="21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</row>
    <row r="51" spans="1:35" ht="12.75" hidden="1" customHeight="1" x14ac:dyDescent="0.2">
      <c r="A51" s="21"/>
      <c r="B51" s="21"/>
      <c r="E51" s="21"/>
      <c r="F51" s="21"/>
      <c r="G51" s="21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</row>
    <row r="52" spans="1:35" ht="12.75" hidden="1" customHeight="1" x14ac:dyDescent="0.2">
      <c r="A52" s="21"/>
      <c r="B52" s="21"/>
      <c r="E52" s="21"/>
      <c r="F52" s="21"/>
      <c r="G52" s="21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</row>
    <row r="53" spans="1:35" ht="12.75" hidden="1" customHeight="1" x14ac:dyDescent="0.2">
      <c r="A53" s="21"/>
      <c r="B53" s="21"/>
      <c r="E53" s="21"/>
      <c r="F53" s="21"/>
      <c r="G53" s="21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</row>
    <row r="54" spans="1:35" ht="12.75" hidden="1" customHeight="1" x14ac:dyDescent="0.2">
      <c r="A54" s="21"/>
      <c r="B54" s="21"/>
      <c r="E54" s="21"/>
      <c r="F54" s="21"/>
      <c r="G54" s="21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</row>
    <row r="55" spans="1:35" ht="12.75" hidden="1" customHeight="1" x14ac:dyDescent="0.2">
      <c r="A55" s="21"/>
      <c r="B55" s="21"/>
      <c r="E55" s="21"/>
      <c r="F55" s="21"/>
      <c r="G55" s="21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</row>
    <row r="56" spans="1:35" ht="12.75" hidden="1" customHeight="1" x14ac:dyDescent="0.2">
      <c r="A56" s="21"/>
      <c r="B56" s="21"/>
      <c r="E56" s="21"/>
      <c r="F56" s="21"/>
      <c r="G56" s="21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</row>
    <row r="57" spans="1:35" ht="12.75" hidden="1" customHeight="1" x14ac:dyDescent="0.2">
      <c r="A57" s="21"/>
      <c r="B57" s="21"/>
      <c r="E57" s="21"/>
      <c r="F57" s="21"/>
      <c r="G57" s="21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</row>
    <row r="58" spans="1:35" ht="12.75" hidden="1" customHeight="1" x14ac:dyDescent="0.2">
      <c r="A58" s="21"/>
      <c r="B58" s="21"/>
      <c r="E58" s="21"/>
      <c r="F58" s="21"/>
      <c r="G58" s="21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</row>
    <row r="59" spans="1:35" ht="12.75" hidden="1" customHeight="1" x14ac:dyDescent="0.2">
      <c r="A59" s="21"/>
      <c r="B59" s="21"/>
      <c r="E59" s="21"/>
      <c r="F59" s="21"/>
      <c r="G59" s="21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</row>
    <row r="60" spans="1:35" ht="12.75" hidden="1" customHeight="1" x14ac:dyDescent="0.2">
      <c r="A60" s="21"/>
      <c r="B60" s="21"/>
      <c r="E60" s="21"/>
      <c r="F60" s="21"/>
      <c r="G60" s="21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</row>
    <row r="61" spans="1:35" ht="12.75" hidden="1" customHeight="1" x14ac:dyDescent="0.2">
      <c r="A61" s="21"/>
      <c r="B61" s="21"/>
      <c r="E61" s="21"/>
      <c r="F61" s="21"/>
      <c r="G61" s="21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</row>
    <row r="62" spans="1:35" ht="12.75" hidden="1" customHeight="1" x14ac:dyDescent="0.2">
      <c r="A62" s="21"/>
      <c r="B62" s="21"/>
      <c r="E62" s="21"/>
      <c r="F62" s="21"/>
      <c r="G62" s="21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</row>
    <row r="63" spans="1:35" ht="12.75" hidden="1" customHeight="1" x14ac:dyDescent="0.2">
      <c r="A63" s="21"/>
      <c r="B63" s="21"/>
      <c r="E63" s="21"/>
      <c r="F63" s="21"/>
      <c r="G63" s="21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</row>
    <row r="64" spans="1:35" ht="12.75" hidden="1" customHeight="1" x14ac:dyDescent="0.2">
      <c r="A64" s="21"/>
      <c r="B64" s="21"/>
      <c r="E64" s="21"/>
      <c r="F64" s="21"/>
      <c r="G64" s="21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</row>
    <row r="65" spans="3:35" ht="12.75" hidden="1" customHeight="1" x14ac:dyDescent="0.2">
      <c r="E65" s="21"/>
      <c r="F65" s="21"/>
      <c r="G65" s="21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</row>
    <row r="66" spans="3:35" ht="12.75" hidden="1" customHeight="1" x14ac:dyDescent="0.2">
      <c r="E66" s="21"/>
      <c r="F66" s="21"/>
      <c r="G66" s="21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</row>
    <row r="67" spans="3:35" ht="12.75" hidden="1" customHeight="1" x14ac:dyDescent="0.2">
      <c r="E67" s="21"/>
      <c r="F67" s="21"/>
      <c r="G67" s="21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</row>
    <row r="68" spans="3:35" ht="12.75" hidden="1" customHeight="1" x14ac:dyDescent="0.2">
      <c r="E68" s="21"/>
      <c r="F68" s="21"/>
      <c r="G68" s="21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</row>
    <row r="69" spans="3:35" ht="12.75" hidden="1" customHeight="1" x14ac:dyDescent="0.2">
      <c r="E69" s="21"/>
      <c r="F69" s="21"/>
      <c r="G69" s="21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</row>
    <row r="70" spans="3:35" ht="12.75" hidden="1" customHeight="1" x14ac:dyDescent="0.2">
      <c r="E70" s="21"/>
      <c r="F70" s="21"/>
      <c r="G70" s="21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</row>
    <row r="71" spans="3:35" s="10" customFormat="1" ht="12.75" hidden="1" customHeight="1" x14ac:dyDescent="0.2">
      <c r="C71" s="21"/>
      <c r="D71" s="21"/>
      <c r="E71" s="21"/>
      <c r="F71" s="21"/>
      <c r="G71" s="21"/>
      <c r="H71" s="21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</row>
    <row r="72" spans="3:35" s="10" customFormat="1" ht="12.75" hidden="1" customHeight="1" x14ac:dyDescent="0.2">
      <c r="C72" s="21"/>
      <c r="D72" s="21"/>
      <c r="E72" s="21"/>
      <c r="F72" s="21"/>
      <c r="G72" s="21"/>
      <c r="H72" s="21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</row>
    <row r="73" spans="3:35" s="10" customFormat="1" ht="12.75" hidden="1" customHeight="1" x14ac:dyDescent="0.2">
      <c r="C73" s="21"/>
      <c r="D73" s="21"/>
      <c r="E73" s="21"/>
      <c r="F73" s="21"/>
      <c r="G73" s="21"/>
      <c r="H73" s="21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</row>
    <row r="74" spans="3:35" s="10" customFormat="1" ht="12.75" hidden="1" customHeight="1" x14ac:dyDescent="0.2">
      <c r="C74" s="21"/>
      <c r="D74" s="21"/>
      <c r="E74" s="21"/>
      <c r="F74" s="21"/>
      <c r="G74" s="21"/>
      <c r="H74" s="21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</row>
    <row r="75" spans="3:35" s="10" customFormat="1" ht="12.75" hidden="1" customHeight="1" x14ac:dyDescent="0.2">
      <c r="C75" s="21"/>
      <c r="D75" s="21"/>
      <c r="E75" s="21"/>
      <c r="F75" s="21"/>
      <c r="G75" s="21"/>
      <c r="H75" s="21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</row>
    <row r="76" spans="3:35" s="10" customFormat="1" ht="12.75" hidden="1" customHeight="1" x14ac:dyDescent="0.2">
      <c r="C76" s="21"/>
      <c r="D76" s="21"/>
      <c r="E76" s="21"/>
      <c r="F76" s="21"/>
      <c r="G76" s="21"/>
      <c r="H76" s="21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</row>
    <row r="77" spans="3:35" s="10" customFormat="1" ht="12.75" hidden="1" customHeight="1" x14ac:dyDescent="0.2">
      <c r="C77" s="21"/>
      <c r="D77" s="21"/>
      <c r="E77" s="21"/>
      <c r="F77" s="21"/>
      <c r="G77" s="21"/>
      <c r="H77" s="21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</row>
    <row r="78" spans="3:35" s="10" customFormat="1" ht="12.75" hidden="1" customHeight="1" x14ac:dyDescent="0.2">
      <c r="C78" s="21"/>
      <c r="D78" s="21"/>
      <c r="E78" s="21"/>
      <c r="F78" s="21"/>
      <c r="G78" s="21"/>
      <c r="H78" s="21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</row>
    <row r="79" spans="3:35" s="10" customFormat="1" ht="12.75" hidden="1" customHeight="1" x14ac:dyDescent="0.2">
      <c r="C79" s="21"/>
      <c r="D79" s="21"/>
      <c r="E79" s="21"/>
      <c r="F79" s="21"/>
      <c r="G79" s="21"/>
      <c r="H79" s="21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</row>
    <row r="80" spans="3:35" s="10" customFormat="1" ht="12.75" hidden="1" customHeight="1" x14ac:dyDescent="0.2">
      <c r="C80" s="21"/>
      <c r="D80" s="21"/>
      <c r="E80" s="21"/>
      <c r="F80" s="21"/>
      <c r="G80" s="21"/>
      <c r="H80" s="21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</row>
    <row r="81" spans="3:35" s="10" customFormat="1" ht="12.75" hidden="1" customHeight="1" x14ac:dyDescent="0.2">
      <c r="C81" s="21"/>
      <c r="D81" s="21"/>
      <c r="E81" s="21"/>
      <c r="F81" s="21"/>
      <c r="G81" s="21"/>
      <c r="H81" s="21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</row>
    <row r="82" spans="3:35" s="10" customFormat="1" ht="12.75" hidden="1" customHeight="1" x14ac:dyDescent="0.2">
      <c r="C82" s="21"/>
      <c r="D82" s="21"/>
      <c r="E82" s="21"/>
      <c r="F82" s="21"/>
      <c r="G82" s="21"/>
      <c r="H82" s="21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</row>
    <row r="83" spans="3:35" s="10" customFormat="1" ht="12.75" hidden="1" customHeight="1" x14ac:dyDescent="0.2">
      <c r="C83" s="21"/>
      <c r="D83" s="21"/>
      <c r="E83" s="21"/>
      <c r="F83" s="21"/>
      <c r="G83" s="21"/>
      <c r="H83" s="21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</row>
    <row r="84" spans="3:35" s="10" customFormat="1" ht="12.75" hidden="1" customHeight="1" x14ac:dyDescent="0.2">
      <c r="C84" s="21"/>
      <c r="D84" s="21"/>
      <c r="E84" s="21"/>
      <c r="F84" s="21"/>
      <c r="G84" s="21"/>
      <c r="H84" s="21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</row>
    <row r="85" spans="3:35" s="10" customFormat="1" ht="12.75" hidden="1" customHeight="1" x14ac:dyDescent="0.2">
      <c r="C85" s="21"/>
      <c r="D85" s="21"/>
      <c r="E85" s="21"/>
      <c r="F85" s="21"/>
      <c r="G85" s="21"/>
      <c r="H85" s="21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</row>
    <row r="86" spans="3:35" s="10" customFormat="1" ht="12.75" hidden="1" customHeight="1" x14ac:dyDescent="0.2">
      <c r="C86" s="21"/>
      <c r="D86" s="21"/>
      <c r="E86" s="21"/>
      <c r="F86" s="21"/>
      <c r="G86" s="21"/>
      <c r="H86" s="21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</row>
    <row r="87" spans="3:35" s="10" customFormat="1" ht="12.75" hidden="1" customHeight="1" x14ac:dyDescent="0.2">
      <c r="C87" s="21"/>
      <c r="D87" s="21"/>
      <c r="E87" s="21"/>
      <c r="F87" s="21"/>
      <c r="G87" s="21"/>
      <c r="H87" s="21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</row>
    <row r="88" spans="3:35" s="10" customFormat="1" ht="12.75" hidden="1" customHeight="1" x14ac:dyDescent="0.2">
      <c r="C88" s="21"/>
      <c r="D88" s="21"/>
      <c r="E88" s="21"/>
      <c r="F88" s="21"/>
      <c r="G88" s="21"/>
      <c r="H88" s="21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</row>
    <row r="89" spans="3:35" s="10" customFormat="1" ht="12.75" hidden="1" customHeight="1" x14ac:dyDescent="0.2">
      <c r="C89" s="21"/>
      <c r="D89" s="21"/>
      <c r="E89" s="21"/>
      <c r="F89" s="21"/>
      <c r="G89" s="21"/>
      <c r="H89" s="21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</row>
    <row r="90" spans="3:35" s="10" customFormat="1" ht="12.75" hidden="1" customHeight="1" x14ac:dyDescent="0.2">
      <c r="C90" s="21"/>
      <c r="D90" s="21"/>
      <c r="E90" s="21"/>
      <c r="F90" s="21"/>
      <c r="G90" s="21"/>
      <c r="H90" s="21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</row>
    <row r="91" spans="3:35" s="10" customFormat="1" ht="12.75" hidden="1" customHeight="1" x14ac:dyDescent="0.2">
      <c r="C91" s="21"/>
      <c r="D91" s="21"/>
      <c r="E91" s="21"/>
      <c r="F91" s="21"/>
      <c r="G91" s="21"/>
      <c r="H91" s="21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</row>
    <row r="92" spans="3:35" s="10" customFormat="1" ht="12.75" hidden="1" customHeight="1" x14ac:dyDescent="0.2">
      <c r="C92" s="21"/>
      <c r="D92" s="21"/>
      <c r="E92" s="21"/>
      <c r="F92" s="21"/>
      <c r="G92" s="21"/>
      <c r="H92" s="21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  <c r="AI92" s="115"/>
    </row>
    <row r="93" spans="3:35" s="10" customFormat="1" ht="12.75" hidden="1" customHeight="1" x14ac:dyDescent="0.2">
      <c r="C93" s="21"/>
      <c r="D93" s="21"/>
      <c r="E93" s="21"/>
      <c r="F93" s="21"/>
      <c r="G93" s="21"/>
      <c r="H93" s="21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5"/>
    </row>
    <row r="94" spans="3:35" s="10" customFormat="1" ht="12.75" hidden="1" customHeight="1" x14ac:dyDescent="0.2">
      <c r="C94" s="21"/>
      <c r="D94" s="21"/>
      <c r="E94" s="21"/>
      <c r="F94" s="21"/>
      <c r="G94" s="21"/>
      <c r="H94" s="21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</row>
    <row r="95" spans="3:35" s="10" customFormat="1" ht="12.75" hidden="1" customHeight="1" x14ac:dyDescent="0.2">
      <c r="C95" s="21"/>
      <c r="D95" s="21"/>
      <c r="E95" s="21"/>
      <c r="F95" s="21"/>
      <c r="G95" s="21"/>
      <c r="H95" s="21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</row>
    <row r="96" spans="3:35" s="10" customFormat="1" ht="12.75" hidden="1" customHeight="1" x14ac:dyDescent="0.2">
      <c r="C96" s="21"/>
      <c r="D96" s="21"/>
      <c r="E96" s="21"/>
      <c r="F96" s="21"/>
      <c r="G96" s="21"/>
      <c r="H96" s="21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</row>
    <row r="97" spans="1:35" s="10" customFormat="1" ht="12.75" hidden="1" customHeight="1" x14ac:dyDescent="0.2">
      <c r="A97" s="21"/>
      <c r="B97" s="21"/>
      <c r="C97" s="21"/>
      <c r="D97" s="21"/>
      <c r="E97" s="21"/>
      <c r="F97" s="21"/>
      <c r="G97" s="21"/>
      <c r="H97" s="21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</row>
    <row r="98" spans="1:35" s="10" customFormat="1" ht="12.75" hidden="1" customHeight="1" x14ac:dyDescent="0.2">
      <c r="A98" s="21"/>
      <c r="B98" s="21"/>
      <c r="C98" s="21"/>
      <c r="D98" s="21"/>
      <c r="E98" s="21"/>
      <c r="F98" s="21"/>
      <c r="G98" s="21"/>
      <c r="H98" s="21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</row>
    <row r="99" spans="1:35" s="10" customFormat="1" x14ac:dyDescent="0.2">
      <c r="B99" s="21"/>
      <c r="C99" s="21"/>
      <c r="D99" s="21"/>
      <c r="E99" s="21"/>
      <c r="F99" s="21"/>
      <c r="G99" s="21"/>
      <c r="H99" s="21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  <c r="AG99" s="115"/>
      <c r="AH99" s="115"/>
      <c r="AI99" s="115"/>
    </row>
    <row r="100" spans="1:35" s="10" customFormat="1" x14ac:dyDescent="0.2">
      <c r="A100" s="140" t="s">
        <v>122</v>
      </c>
      <c r="B100" s="123"/>
      <c r="C100" s="120"/>
      <c r="D100" s="120"/>
      <c r="E100" s="120"/>
      <c r="F100" s="121"/>
      <c r="G100" s="122"/>
      <c r="H100" s="117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</row>
    <row r="101" spans="1:35" s="10" customFormat="1" x14ac:dyDescent="0.2">
      <c r="A101" s="117"/>
      <c r="B101" s="117"/>
      <c r="C101" s="117"/>
      <c r="D101" s="117"/>
      <c r="E101" s="117"/>
      <c r="F101" s="117"/>
      <c r="G101" s="117"/>
      <c r="H101" s="117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</row>
    <row r="102" spans="1:35" s="10" customFormat="1" x14ac:dyDescent="0.2">
      <c r="A102" s="124" t="s">
        <v>21</v>
      </c>
      <c r="B102" s="150" t="str">
        <f>IFERROR(INDEX(B$1:B$100,MATCH(A102,I$1:I$100,0)),"")</f>
        <v>Kaido Pung (Viljandi)</v>
      </c>
      <c r="C102" s="133">
        <v>6</v>
      </c>
      <c r="D102" s="117"/>
      <c r="E102" s="117"/>
      <c r="F102" s="117"/>
      <c r="G102" s="117"/>
      <c r="H102" s="117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</row>
    <row r="103" spans="1:35" s="10" customFormat="1" x14ac:dyDescent="0.2">
      <c r="A103" s="125"/>
      <c r="B103" s="151"/>
      <c r="C103" s="148" t="str">
        <f>IF(COUNT(C102,C104)=2,IF(C102&gt;C104,B102,B104),"")</f>
        <v>Jaan Sepp (I-Viru)</v>
      </c>
      <c r="D103" s="117"/>
      <c r="E103" s="133">
        <v>13</v>
      </c>
      <c r="F103" s="117"/>
      <c r="G103" s="117"/>
      <c r="H103" s="117"/>
      <c r="I103" s="117"/>
      <c r="J103" s="115"/>
      <c r="K103" s="115"/>
      <c r="L103" s="115"/>
      <c r="M103" s="115"/>
      <c r="N103" s="115"/>
      <c r="O103" s="115"/>
      <c r="P103" s="115"/>
      <c r="Q103" s="115"/>
      <c r="R103" s="21"/>
      <c r="S103" s="21"/>
      <c r="T103" s="21"/>
      <c r="U103" s="21"/>
      <c r="V103" s="21"/>
      <c r="W103" s="21"/>
    </row>
    <row r="104" spans="1:35" s="10" customFormat="1" x14ac:dyDescent="0.2">
      <c r="A104" s="125" t="s">
        <v>37</v>
      </c>
      <c r="B104" s="152" t="str">
        <f>IFERROR(INDEX(B$1:B$100,MATCH(A104,I$1:I$100,0)),"")</f>
        <v>Jaan Sepp (I-Viru)</v>
      </c>
      <c r="C104" s="127">
        <v>13</v>
      </c>
      <c r="D104" s="128"/>
      <c r="E104" s="117"/>
      <c r="F104" s="117"/>
      <c r="G104" s="117"/>
      <c r="H104" s="117"/>
      <c r="I104" s="117"/>
      <c r="J104" s="115"/>
      <c r="K104" s="115"/>
      <c r="L104" s="115"/>
      <c r="M104" s="115"/>
      <c r="N104" s="115"/>
      <c r="O104" s="115"/>
      <c r="P104" s="115"/>
      <c r="Q104" s="115"/>
      <c r="R104" s="21"/>
      <c r="S104" s="21"/>
      <c r="T104" s="21"/>
      <c r="U104" s="21"/>
      <c r="V104" s="21"/>
      <c r="W104" s="21"/>
    </row>
    <row r="105" spans="1:35" s="10" customFormat="1" x14ac:dyDescent="0.2">
      <c r="A105" s="125"/>
      <c r="B105" s="153"/>
      <c r="C105" s="117"/>
      <c r="D105" s="129"/>
      <c r="E105" s="148" t="str">
        <f>IF(COUNT(E103,E107)=2,IF(E103&gt;E107,C103,C107),"")</f>
        <v>Jaan Sepp (I-Viru)</v>
      </c>
      <c r="F105" s="117"/>
      <c r="G105" s="133">
        <v>9</v>
      </c>
      <c r="H105" s="117"/>
      <c r="I105" s="117"/>
      <c r="J105" s="115"/>
      <c r="K105" s="115"/>
      <c r="L105" s="115"/>
      <c r="M105" s="115"/>
      <c r="N105" s="115"/>
      <c r="O105" s="115"/>
      <c r="P105" s="115"/>
      <c r="Q105" s="115"/>
      <c r="R105" s="21"/>
      <c r="S105" s="21"/>
      <c r="T105" s="21"/>
      <c r="U105" s="21"/>
      <c r="V105" s="21"/>
      <c r="W105" s="21"/>
    </row>
    <row r="106" spans="1:35" x14ac:dyDescent="0.2">
      <c r="A106" s="125" t="s">
        <v>23</v>
      </c>
      <c r="B106" s="150" t="str">
        <f>IFERROR(INDEX(B$1:B$100,MATCH(A106,I$1:I$100,0)),"")</f>
        <v>Jaan Joonas (Võru)</v>
      </c>
      <c r="C106" s="133">
        <v>7</v>
      </c>
      <c r="D106" s="129"/>
      <c r="E106" s="160"/>
      <c r="F106" s="128"/>
      <c r="G106" s="117"/>
      <c r="H106" s="117"/>
      <c r="I106" s="117"/>
      <c r="J106" s="115"/>
      <c r="K106" s="115"/>
      <c r="L106" s="115"/>
      <c r="M106" s="115"/>
      <c r="N106" s="115"/>
      <c r="O106" s="115"/>
      <c r="P106" s="115"/>
      <c r="Q106" s="115"/>
      <c r="R106" s="21"/>
      <c r="S106" s="21"/>
      <c r="T106" s="21"/>
      <c r="U106" s="21"/>
      <c r="V106" s="21"/>
      <c r="W106" s="21"/>
    </row>
    <row r="107" spans="1:35" x14ac:dyDescent="0.2">
      <c r="A107" s="125"/>
      <c r="B107" s="151"/>
      <c r="C107" s="148" t="str">
        <f>IF(COUNT(C106,C108)=2,IF(C106&gt;C108,B106,B108),"")</f>
        <v>Toomas Reede (Viljandi)</v>
      </c>
      <c r="D107" s="131"/>
      <c r="E107" s="127">
        <v>4</v>
      </c>
      <c r="F107" s="129"/>
      <c r="G107" s="117"/>
      <c r="H107" s="117"/>
      <c r="I107" s="117"/>
      <c r="J107" s="115"/>
      <c r="K107" s="115"/>
      <c r="L107" s="115"/>
      <c r="M107" s="115"/>
      <c r="N107" s="115"/>
      <c r="O107" s="115"/>
      <c r="P107" s="115"/>
      <c r="Q107" s="115"/>
      <c r="R107" s="21"/>
      <c r="S107" s="21"/>
      <c r="T107" s="21"/>
      <c r="U107" s="21"/>
      <c r="V107" s="21"/>
      <c r="W107" s="21"/>
    </row>
    <row r="108" spans="1:35" s="21" customFormat="1" x14ac:dyDescent="0.2">
      <c r="A108" s="125" t="s">
        <v>38</v>
      </c>
      <c r="B108" s="152" t="str">
        <f>IFERROR(INDEX(B$1:B$100,MATCH(A108,I$1:I$100,0)),"")</f>
        <v>Toomas Reede (Viljandi)</v>
      </c>
      <c r="C108" s="127">
        <v>13</v>
      </c>
      <c r="D108" s="117"/>
      <c r="E108" s="123"/>
      <c r="F108" s="129"/>
      <c r="G108" s="117"/>
      <c r="H108" s="117"/>
      <c r="I108" s="117"/>
      <c r="J108" s="115"/>
      <c r="K108" s="115"/>
      <c r="L108" s="115"/>
      <c r="M108" s="115"/>
      <c r="N108" s="115"/>
      <c r="O108" s="115"/>
      <c r="P108" s="115"/>
      <c r="Q108" s="115"/>
    </row>
    <row r="109" spans="1:35" ht="13.5" thickBot="1" x14ac:dyDescent="0.25">
      <c r="A109" s="116"/>
      <c r="B109" s="153"/>
      <c r="C109" s="117"/>
      <c r="D109" s="117"/>
      <c r="E109" s="123"/>
      <c r="F109" s="129"/>
      <c r="G109" s="117"/>
      <c r="H109" s="138" t="str">
        <f>IF(COUNT(G105,G113)=2,IF(G105&gt;G113,E105,E113),"")</f>
        <v>Jaan Lüitsepp (Võru)</v>
      </c>
      <c r="I109" s="117"/>
      <c r="J109" s="115"/>
      <c r="K109" s="115"/>
      <c r="L109" s="115"/>
      <c r="M109" s="115"/>
      <c r="N109" s="115"/>
      <c r="O109" s="115"/>
      <c r="P109" s="115"/>
      <c r="Q109" s="115"/>
      <c r="R109" s="21"/>
      <c r="S109" s="21"/>
      <c r="T109" s="21"/>
      <c r="U109" s="21"/>
      <c r="V109" s="21"/>
      <c r="W109" s="21"/>
    </row>
    <row r="110" spans="1:35" x14ac:dyDescent="0.2">
      <c r="A110" s="124" t="s">
        <v>40</v>
      </c>
      <c r="B110" s="150" t="str">
        <f>IFERROR(INDEX(B$1:B$100,MATCH(A110,I$1:I$100,0)),"")</f>
        <v>Argo Sepp (I-Viru)</v>
      </c>
      <c r="C110" s="133">
        <v>1</v>
      </c>
      <c r="D110" s="117"/>
      <c r="E110" s="117"/>
      <c r="F110" s="129"/>
      <c r="G110" s="161"/>
      <c r="H110" s="146" t="s">
        <v>119</v>
      </c>
      <c r="I110" s="145"/>
      <c r="J110" s="115"/>
      <c r="K110" s="115"/>
      <c r="L110" s="115"/>
      <c r="M110" s="115"/>
      <c r="N110" s="115"/>
      <c r="O110" s="115"/>
      <c r="P110" s="115"/>
      <c r="Q110" s="115"/>
      <c r="R110" s="21"/>
      <c r="S110" s="21"/>
      <c r="T110" s="21"/>
      <c r="U110" s="21"/>
      <c r="V110" s="21"/>
      <c r="W110" s="21"/>
    </row>
    <row r="111" spans="1:35" x14ac:dyDescent="0.2">
      <c r="A111" s="125"/>
      <c r="B111" s="151"/>
      <c r="C111" s="148" t="str">
        <f>IF(COUNT(C110,C112)=2,IF(C110&gt;C112,B110,B112),"")</f>
        <v>Jaan Lüitsepp (Võru)</v>
      </c>
      <c r="D111" s="117"/>
      <c r="E111" s="133">
        <v>13</v>
      </c>
      <c r="F111" s="129"/>
      <c r="G111" s="123"/>
      <c r="H111" s="117"/>
      <c r="I111" s="117"/>
      <c r="J111" s="115"/>
      <c r="K111" s="115"/>
      <c r="L111" s="115"/>
      <c r="M111" s="115"/>
      <c r="N111" s="115"/>
      <c r="O111" s="115"/>
      <c r="P111" s="115"/>
      <c r="Q111" s="115"/>
      <c r="R111" s="21"/>
      <c r="S111" s="21"/>
      <c r="T111" s="21"/>
      <c r="U111" s="21"/>
      <c r="V111" s="21"/>
      <c r="W111" s="21"/>
    </row>
    <row r="112" spans="1:35" x14ac:dyDescent="0.2">
      <c r="A112" s="125" t="s">
        <v>22</v>
      </c>
      <c r="B112" s="152" t="str">
        <f>IFERROR(INDEX(B$1:B$100,MATCH(A112,I$1:I$100,0)),"")</f>
        <v>Jaan Lüitsepp (Võru)</v>
      </c>
      <c r="C112" s="127">
        <v>13</v>
      </c>
      <c r="D112" s="128"/>
      <c r="E112" s="117"/>
      <c r="F112" s="129"/>
      <c r="G112" s="123"/>
      <c r="H112" s="117"/>
      <c r="I112" s="117"/>
      <c r="J112" s="115"/>
      <c r="K112" s="115"/>
      <c r="L112" s="115"/>
      <c r="M112" s="115"/>
      <c r="N112" s="115"/>
      <c r="O112" s="115"/>
      <c r="P112" s="115"/>
      <c r="Q112" s="115"/>
      <c r="R112" s="21"/>
      <c r="S112" s="21"/>
      <c r="T112" s="21"/>
      <c r="U112" s="21"/>
      <c r="V112" s="21"/>
      <c r="W112" s="21"/>
    </row>
    <row r="113" spans="1:23" x14ac:dyDescent="0.2">
      <c r="A113" s="125"/>
      <c r="B113" s="153"/>
      <c r="C113" s="117"/>
      <c r="D113" s="129"/>
      <c r="E113" s="148" t="str">
        <f>IF(COUNT(E111,E115)=2,IF(E111&gt;E115,C111,C115),"")</f>
        <v>Jaan Lüitsepp (Võru)</v>
      </c>
      <c r="F113" s="131"/>
      <c r="G113" s="127">
        <v>13</v>
      </c>
      <c r="H113" s="117"/>
      <c r="I113" s="117"/>
      <c r="J113" s="115"/>
      <c r="K113" s="115"/>
      <c r="L113" s="115"/>
      <c r="M113" s="115"/>
      <c r="N113" s="115"/>
      <c r="O113" s="115"/>
      <c r="P113" s="115"/>
      <c r="Q113" s="115"/>
      <c r="R113" s="21"/>
      <c r="S113" s="21"/>
      <c r="T113" s="21"/>
      <c r="U113" s="21"/>
      <c r="V113" s="21"/>
      <c r="W113" s="21"/>
    </row>
    <row r="114" spans="1:23" ht="13.5" thickBot="1" x14ac:dyDescent="0.25">
      <c r="A114" s="125" t="s">
        <v>39</v>
      </c>
      <c r="B114" s="150" t="str">
        <f>IFERROR(INDEX(B$1:B$100,MATCH(A114,I$1:I$100,0)),"")</f>
        <v>Illart Majas (Võru)</v>
      </c>
      <c r="C114" s="133">
        <v>7</v>
      </c>
      <c r="D114" s="129"/>
      <c r="E114" s="160"/>
      <c r="F114" s="123"/>
      <c r="G114" s="123"/>
      <c r="H114" s="138" t="str">
        <f>IF(COUNT(G105,G113)=2,IF(G105&lt;G113,E105,E113),"")</f>
        <v>Jaan Sepp (I-Viru)</v>
      </c>
      <c r="I114" s="132"/>
      <c r="J114" s="115"/>
      <c r="K114" s="115"/>
      <c r="L114" s="115"/>
      <c r="M114" s="115"/>
      <c r="N114" s="115"/>
      <c r="O114" s="115"/>
      <c r="P114" s="115"/>
      <c r="Q114" s="115"/>
      <c r="R114" s="21"/>
      <c r="S114" s="21"/>
      <c r="T114" s="21"/>
      <c r="U114" s="21"/>
      <c r="V114" s="21"/>
      <c r="W114" s="21"/>
    </row>
    <row r="115" spans="1:23" x14ac:dyDescent="0.2">
      <c r="A115" s="125"/>
      <c r="B115" s="151"/>
      <c r="C115" s="148" t="str">
        <f>IF(COUNT(C114,C116)=2,IF(C114&gt;C116,B114,B116),"")</f>
        <v>Tarvet Päkk (Võru)</v>
      </c>
      <c r="D115" s="131"/>
      <c r="E115" s="127">
        <v>0</v>
      </c>
      <c r="F115" s="117"/>
      <c r="G115" s="123"/>
      <c r="H115" s="146" t="s">
        <v>120</v>
      </c>
      <c r="I115" s="123"/>
      <c r="J115" s="115"/>
      <c r="K115" s="115"/>
      <c r="L115" s="115"/>
      <c r="M115" s="115"/>
      <c r="N115" s="115"/>
      <c r="O115" s="115"/>
      <c r="P115" s="115"/>
      <c r="Q115" s="115"/>
      <c r="R115" s="21"/>
      <c r="S115" s="21"/>
      <c r="T115" s="21"/>
      <c r="U115" s="21"/>
      <c r="V115" s="21"/>
      <c r="W115" s="21"/>
    </row>
    <row r="116" spans="1:23" x14ac:dyDescent="0.2">
      <c r="A116" s="125" t="s">
        <v>24</v>
      </c>
      <c r="B116" s="152" t="str">
        <f>IFERROR(INDEX(B$1:B$100,MATCH(A116,I$1:I$100,0)),"")</f>
        <v>Tarvet Päkk (Võru)</v>
      </c>
      <c r="C116" s="127">
        <v>13</v>
      </c>
      <c r="D116" s="117"/>
      <c r="E116" s="123"/>
      <c r="F116" s="123"/>
      <c r="G116" s="123"/>
      <c r="H116" s="117"/>
      <c r="I116" s="117"/>
      <c r="J116" s="115"/>
      <c r="K116" s="115"/>
      <c r="L116" s="115"/>
      <c r="M116" s="115"/>
      <c r="N116" s="115"/>
      <c r="O116" s="115"/>
      <c r="P116" s="115"/>
      <c r="Q116" s="115"/>
      <c r="R116" s="21"/>
      <c r="S116" s="21"/>
      <c r="T116" s="21"/>
      <c r="U116" s="21"/>
      <c r="V116" s="21"/>
      <c r="W116" s="21"/>
    </row>
    <row r="117" spans="1:23" x14ac:dyDescent="0.2">
      <c r="A117" s="116"/>
      <c r="B117" s="153"/>
      <c r="C117" s="117"/>
      <c r="D117" s="117"/>
      <c r="E117" s="141" t="str">
        <f>IF(COUNT(E103,E107)=2,IF(E103&lt;E107,C103,C107),"")</f>
        <v>Toomas Reede (Viljandi)</v>
      </c>
      <c r="F117" s="117"/>
      <c r="G117" s="133">
        <v>12</v>
      </c>
      <c r="H117" s="117"/>
      <c r="I117" s="117"/>
      <c r="J117" s="115"/>
      <c r="K117" s="115"/>
      <c r="L117" s="115"/>
      <c r="M117" s="115"/>
      <c r="N117" s="115"/>
      <c r="O117" s="115"/>
      <c r="P117" s="115"/>
      <c r="Q117" s="115"/>
      <c r="R117" s="21"/>
      <c r="S117" s="21"/>
      <c r="T117" s="21"/>
      <c r="U117" s="21"/>
      <c r="V117" s="21"/>
      <c r="W117" s="21"/>
    </row>
    <row r="118" spans="1:23" ht="13.5" thickBot="1" x14ac:dyDescent="0.25">
      <c r="A118" s="117"/>
      <c r="B118" s="117"/>
      <c r="C118" s="117"/>
      <c r="D118" s="117"/>
      <c r="E118" s="126"/>
      <c r="F118" s="128"/>
      <c r="G118" s="132"/>
      <c r="H118" s="138" t="str">
        <f>IF(COUNT(G117,G119)=2,IF(G117&gt;G119,E117,E119),"")</f>
        <v>Tarvet Päkk (Võru)</v>
      </c>
      <c r="I118" s="132"/>
      <c r="J118" s="115"/>
      <c r="K118" s="115"/>
      <c r="L118" s="115"/>
      <c r="M118" s="115"/>
      <c r="N118" s="115"/>
      <c r="O118" s="115"/>
      <c r="P118" s="115"/>
      <c r="Q118" s="115"/>
      <c r="R118" s="21"/>
      <c r="S118" s="21"/>
      <c r="T118" s="21"/>
      <c r="U118" s="21"/>
      <c r="V118" s="21"/>
      <c r="W118" s="21"/>
    </row>
    <row r="119" spans="1:23" x14ac:dyDescent="0.2">
      <c r="A119" s="117"/>
      <c r="B119" s="117"/>
      <c r="C119" s="117"/>
      <c r="D119" s="117"/>
      <c r="E119" s="147" t="str">
        <f>IF(COUNT(E111,E115)=2,IF(E111&lt;E115,C111,C115),"")</f>
        <v>Tarvet Päkk (Võru)</v>
      </c>
      <c r="F119" s="131"/>
      <c r="G119" s="127">
        <v>13</v>
      </c>
      <c r="H119" s="134" t="s">
        <v>121</v>
      </c>
      <c r="I119" s="123"/>
      <c r="J119" s="115"/>
      <c r="K119" s="115"/>
      <c r="L119" s="115"/>
      <c r="M119" s="115"/>
      <c r="N119" s="115"/>
      <c r="O119" s="115"/>
      <c r="P119" s="115"/>
      <c r="Q119" s="115"/>
      <c r="R119" s="21"/>
      <c r="S119" s="21"/>
      <c r="T119" s="21"/>
      <c r="U119" s="21"/>
      <c r="V119" s="21"/>
      <c r="W119" s="21"/>
    </row>
    <row r="120" spans="1:23" x14ac:dyDescent="0.2">
      <c r="A120" s="117"/>
      <c r="B120" s="117"/>
      <c r="C120" s="117"/>
      <c r="D120" s="117"/>
      <c r="E120" s="117"/>
      <c r="F120" s="117"/>
      <c r="G120" s="117"/>
      <c r="H120" s="123"/>
      <c r="I120" s="123"/>
      <c r="J120" s="115"/>
      <c r="K120" s="115"/>
      <c r="L120" s="115"/>
      <c r="M120" s="115"/>
      <c r="N120" s="115"/>
      <c r="O120" s="115"/>
      <c r="P120" s="115"/>
      <c r="Q120" s="115"/>
      <c r="R120" s="21"/>
      <c r="S120" s="21"/>
      <c r="T120" s="21"/>
      <c r="U120" s="21"/>
      <c r="V120" s="21"/>
      <c r="W120" s="21"/>
    </row>
    <row r="121" spans="1:23" ht="13.5" thickBot="1" x14ac:dyDescent="0.25">
      <c r="A121" s="117"/>
      <c r="B121" s="117"/>
      <c r="C121" s="117"/>
      <c r="D121" s="117"/>
      <c r="E121" s="123"/>
      <c r="F121" s="123"/>
      <c r="G121" s="117"/>
      <c r="H121" s="138" t="str">
        <f>IF(COUNT(G117,G119)=2,IF(G117&lt;G119,E117,E119),"")</f>
        <v>Toomas Reede (Viljandi)</v>
      </c>
      <c r="I121" s="132"/>
      <c r="J121" s="115"/>
      <c r="K121" s="115"/>
      <c r="L121" s="115"/>
      <c r="M121" s="115"/>
      <c r="N121" s="115"/>
      <c r="O121" s="115"/>
      <c r="P121" s="115"/>
      <c r="Q121" s="115"/>
      <c r="R121" s="21"/>
      <c r="S121" s="21"/>
      <c r="T121" s="21"/>
      <c r="U121" s="21"/>
      <c r="V121" s="21"/>
      <c r="W121" s="21"/>
    </row>
    <row r="122" spans="1:23" x14ac:dyDescent="0.2">
      <c r="A122" s="117"/>
      <c r="B122" s="117"/>
      <c r="C122" s="117"/>
      <c r="D122" s="117"/>
      <c r="E122" s="117"/>
      <c r="F122" s="117"/>
      <c r="G122" s="117"/>
      <c r="H122" s="116" t="s">
        <v>25</v>
      </c>
      <c r="I122" s="117"/>
      <c r="J122" s="115"/>
      <c r="K122" s="115"/>
      <c r="L122" s="115"/>
      <c r="M122" s="115"/>
      <c r="N122" s="115"/>
      <c r="O122" s="115"/>
      <c r="P122" s="115"/>
      <c r="Q122" s="115"/>
      <c r="R122" s="21"/>
      <c r="S122" s="21"/>
      <c r="T122" s="21"/>
      <c r="U122" s="21"/>
      <c r="V122" s="21"/>
      <c r="W122" s="21"/>
    </row>
    <row r="123" spans="1:23" x14ac:dyDescent="0.2">
      <c r="A123" s="117"/>
      <c r="B123" s="117"/>
      <c r="C123" s="147" t="str">
        <f>IF(COUNT(C102,C104)=2,IF(C102&lt;C104,B102,B104),"")</f>
        <v>Kaido Pung (Viljandi)</v>
      </c>
      <c r="D123" s="117"/>
      <c r="E123" s="133">
        <v>12</v>
      </c>
      <c r="F123" s="133"/>
      <c r="G123" s="133"/>
      <c r="H123" s="117"/>
      <c r="I123" s="117"/>
      <c r="J123" s="115"/>
      <c r="K123" s="115"/>
      <c r="L123" s="115"/>
      <c r="M123" s="115"/>
      <c r="N123" s="115"/>
      <c r="O123" s="115"/>
      <c r="P123" s="115"/>
      <c r="Q123" s="115"/>
      <c r="R123" s="21"/>
      <c r="S123" s="21"/>
      <c r="T123" s="21"/>
      <c r="U123" s="21"/>
      <c r="V123" s="21"/>
      <c r="W123" s="21"/>
    </row>
    <row r="124" spans="1:23" x14ac:dyDescent="0.2">
      <c r="A124" s="117"/>
      <c r="B124" s="117"/>
      <c r="C124" s="142"/>
      <c r="D124" s="143"/>
      <c r="E124" s="148" t="str">
        <f>IF(COUNT(E123,E125)=2,IF(E123&gt;E125,C123,C125),"")</f>
        <v>Jaan Joonas (Võru)</v>
      </c>
      <c r="F124" s="117"/>
      <c r="G124" s="133">
        <v>13</v>
      </c>
      <c r="H124" s="117"/>
      <c r="I124" s="117"/>
      <c r="J124" s="115"/>
      <c r="K124" s="115"/>
      <c r="L124" s="115"/>
      <c r="M124" s="115"/>
      <c r="N124" s="115"/>
      <c r="O124" s="115"/>
      <c r="P124" s="115"/>
      <c r="Q124" s="115"/>
      <c r="R124" s="21"/>
      <c r="S124" s="21"/>
      <c r="T124" s="21"/>
      <c r="U124" s="21"/>
      <c r="V124" s="21"/>
      <c r="W124" s="21"/>
    </row>
    <row r="125" spans="1:23" x14ac:dyDescent="0.2">
      <c r="A125" s="117"/>
      <c r="B125" s="117"/>
      <c r="C125" s="147" t="str">
        <f>IF(COUNT(C106,C108)=2,IF(C106&lt;C108,B106,B108),"")</f>
        <v>Jaan Joonas (Võru)</v>
      </c>
      <c r="D125" s="154"/>
      <c r="E125" s="127">
        <v>13</v>
      </c>
      <c r="F125" s="143"/>
      <c r="G125" s="133"/>
      <c r="H125" s="117"/>
      <c r="I125" s="117"/>
      <c r="J125" s="115"/>
      <c r="K125" s="115"/>
      <c r="L125" s="115"/>
      <c r="M125" s="115"/>
      <c r="N125" s="115"/>
      <c r="O125" s="115"/>
      <c r="P125" s="115"/>
      <c r="Q125" s="115"/>
      <c r="R125" s="21"/>
      <c r="S125" s="21"/>
      <c r="T125" s="21"/>
      <c r="U125" s="21"/>
      <c r="V125" s="21"/>
      <c r="W125" s="21"/>
    </row>
    <row r="126" spans="1:23" ht="13.5" thickBot="1" x14ac:dyDescent="0.25">
      <c r="A126" s="117"/>
      <c r="B126" s="117"/>
      <c r="C126" s="133"/>
      <c r="D126" s="133"/>
      <c r="E126" s="130"/>
      <c r="F126" s="144"/>
      <c r="G126" s="133"/>
      <c r="H126" s="138" t="str">
        <f>IF(COUNT(G124,G128)=2,IF(G124&gt;G128,E124,E128),"")</f>
        <v>Jaan Joonas (Võru)</v>
      </c>
      <c r="I126" s="117"/>
      <c r="J126" s="115"/>
      <c r="K126" s="115"/>
      <c r="L126" s="115"/>
      <c r="M126" s="115"/>
      <c r="N126" s="115"/>
      <c r="O126" s="115"/>
      <c r="P126" s="115"/>
      <c r="Q126" s="115"/>
      <c r="R126" s="21"/>
      <c r="S126" s="21"/>
      <c r="T126" s="21"/>
      <c r="U126" s="21"/>
      <c r="V126" s="21"/>
      <c r="W126" s="21"/>
    </row>
    <row r="127" spans="1:23" x14ac:dyDescent="0.2">
      <c r="A127" s="117"/>
      <c r="B127" s="117"/>
      <c r="C127" s="147" t="str">
        <f>IF(COUNT(C110,C112)=2,IF(C110&lt;C112,B110,B112),"")</f>
        <v>Argo Sepp (I-Viru)</v>
      </c>
      <c r="D127" s="133"/>
      <c r="E127" s="133">
        <v>5</v>
      </c>
      <c r="F127" s="144"/>
      <c r="G127" s="159"/>
      <c r="H127" s="146" t="s">
        <v>28</v>
      </c>
      <c r="I127" s="145"/>
      <c r="J127" s="115"/>
      <c r="K127" s="115"/>
      <c r="L127" s="115"/>
      <c r="M127" s="115"/>
      <c r="N127" s="115"/>
      <c r="O127" s="115"/>
      <c r="P127" s="115"/>
      <c r="Q127" s="115"/>
      <c r="R127" s="21"/>
      <c r="S127" s="21"/>
      <c r="T127" s="21"/>
      <c r="U127" s="21"/>
      <c r="V127" s="21"/>
      <c r="W127" s="21"/>
    </row>
    <row r="128" spans="1:23" x14ac:dyDescent="0.2">
      <c r="A128" s="117"/>
      <c r="B128" s="117"/>
      <c r="C128" s="142"/>
      <c r="D128" s="143"/>
      <c r="E128" s="148" t="str">
        <f>IF(COUNT(E127,E129)=2,IF(E127&gt;E129,C127,C129),"")</f>
        <v>Illart Majas (Võru)</v>
      </c>
      <c r="F128" s="131"/>
      <c r="G128" s="127">
        <v>11</v>
      </c>
      <c r="H128" s="117"/>
      <c r="I128" s="117"/>
      <c r="J128" s="115"/>
      <c r="K128" s="115"/>
      <c r="L128" s="115"/>
      <c r="M128" s="115"/>
      <c r="N128" s="115"/>
      <c r="O128" s="115"/>
      <c r="P128" s="115"/>
      <c r="Q128" s="115"/>
      <c r="R128" s="21"/>
      <c r="S128" s="21"/>
      <c r="T128" s="21"/>
      <c r="U128" s="21"/>
      <c r="V128" s="21"/>
      <c r="W128" s="21"/>
    </row>
    <row r="129" spans="1:23" ht="13.5" thickBot="1" x14ac:dyDescent="0.25">
      <c r="A129" s="117"/>
      <c r="B129" s="117"/>
      <c r="C129" s="147" t="str">
        <f>IF(COUNT(C114,C116)=2,IF(C114&lt;C116,B114,B116),"")</f>
        <v>Illart Majas (Võru)</v>
      </c>
      <c r="D129" s="154"/>
      <c r="E129" s="127">
        <v>13</v>
      </c>
      <c r="F129" s="133"/>
      <c r="G129" s="130"/>
      <c r="H129" s="138" t="str">
        <f>IF(COUNT(G124,G128)=2,IF(G124&lt;G128,E124,E128),"")</f>
        <v>Illart Majas (Võru)</v>
      </c>
      <c r="I129" s="132"/>
      <c r="J129" s="115"/>
      <c r="K129" s="115"/>
      <c r="L129" s="115"/>
      <c r="M129" s="115"/>
      <c r="N129" s="115"/>
      <c r="O129" s="115"/>
      <c r="P129" s="115"/>
      <c r="Q129" s="115"/>
      <c r="R129" s="21"/>
      <c r="S129" s="21"/>
      <c r="T129" s="21"/>
      <c r="U129" s="21"/>
      <c r="V129" s="21"/>
      <c r="W129" s="21"/>
    </row>
    <row r="130" spans="1:23" x14ac:dyDescent="0.2">
      <c r="A130" s="117"/>
      <c r="B130" s="117"/>
      <c r="C130" s="133"/>
      <c r="D130" s="133"/>
      <c r="E130" s="133"/>
      <c r="F130" s="133"/>
      <c r="G130" s="130"/>
      <c r="H130" s="146" t="s">
        <v>29</v>
      </c>
      <c r="I130" s="123"/>
      <c r="J130" s="115"/>
      <c r="K130" s="115"/>
      <c r="L130" s="115"/>
      <c r="M130" s="115"/>
      <c r="N130" s="115"/>
      <c r="O130" s="115"/>
      <c r="P130" s="115"/>
      <c r="Q130" s="115"/>
      <c r="R130" s="21"/>
      <c r="S130" s="21"/>
      <c r="T130" s="21"/>
      <c r="U130" s="21"/>
      <c r="V130" s="21"/>
      <c r="W130" s="21"/>
    </row>
    <row r="131" spans="1:23" x14ac:dyDescent="0.2">
      <c r="A131" s="117"/>
      <c r="B131" s="117"/>
      <c r="C131" s="133"/>
      <c r="D131" s="130"/>
      <c r="E131" s="141" t="str">
        <f>IF(COUNT(E123,E125)=2,IF(E123&lt;E125,C123,C125),"")</f>
        <v>Kaido Pung (Viljandi)</v>
      </c>
      <c r="F131" s="117"/>
      <c r="G131" s="133">
        <v>13</v>
      </c>
      <c r="H131" s="123"/>
      <c r="I131" s="123"/>
      <c r="J131" s="115"/>
      <c r="K131" s="115"/>
      <c r="L131" s="115"/>
      <c r="M131" s="115"/>
      <c r="N131" s="115"/>
      <c r="O131" s="115"/>
      <c r="P131" s="115"/>
      <c r="Q131" s="115"/>
      <c r="R131" s="21"/>
      <c r="S131" s="21"/>
      <c r="T131" s="21"/>
      <c r="U131" s="21"/>
      <c r="V131" s="21"/>
      <c r="W131" s="21"/>
    </row>
    <row r="132" spans="1:23" ht="13.5" thickBot="1" x14ac:dyDescent="0.25">
      <c r="A132" s="117"/>
      <c r="B132" s="117"/>
      <c r="C132" s="133"/>
      <c r="D132" s="130"/>
      <c r="E132" s="126"/>
      <c r="F132" s="128"/>
      <c r="G132" s="132"/>
      <c r="H132" s="138" t="str">
        <f>IF(COUNT(G131,G133)=2,IF(G131&gt;G133,E131,E133),"")</f>
        <v>Kaido Pung (Viljandi)</v>
      </c>
      <c r="I132" s="132"/>
      <c r="J132" s="115"/>
      <c r="K132" s="115"/>
      <c r="L132" s="115"/>
      <c r="M132" s="115"/>
      <c r="N132" s="115"/>
      <c r="O132" s="115"/>
      <c r="P132" s="115"/>
      <c r="Q132" s="115"/>
      <c r="R132" s="21"/>
      <c r="S132" s="21"/>
      <c r="T132" s="21"/>
      <c r="U132" s="21"/>
      <c r="V132" s="21"/>
      <c r="W132" s="21"/>
    </row>
    <row r="133" spans="1:23" x14ac:dyDescent="0.2">
      <c r="A133" s="117"/>
      <c r="B133" s="117"/>
      <c r="C133" s="133"/>
      <c r="D133" s="130"/>
      <c r="E133" s="147" t="str">
        <f>IF(COUNT(E127,E129)=2,IF(E127&lt;E129,C127,C129),"")</f>
        <v>Argo Sepp (I-Viru)</v>
      </c>
      <c r="F133" s="131"/>
      <c r="G133" s="127">
        <v>8</v>
      </c>
      <c r="H133" s="146" t="s">
        <v>32</v>
      </c>
      <c r="I133" s="123"/>
      <c r="J133" s="115"/>
      <c r="K133" s="115"/>
      <c r="L133" s="115"/>
      <c r="M133" s="115"/>
      <c r="N133" s="115"/>
      <c r="O133" s="115"/>
      <c r="P133" s="115"/>
      <c r="Q133" s="115"/>
      <c r="R133" s="21"/>
      <c r="S133" s="21"/>
      <c r="T133" s="21"/>
      <c r="U133" s="21"/>
      <c r="V133" s="21"/>
      <c r="W133" s="21"/>
    </row>
    <row r="134" spans="1:23" x14ac:dyDescent="0.2">
      <c r="A134" s="117"/>
      <c r="B134" s="117"/>
      <c r="C134" s="117"/>
      <c r="D134" s="123"/>
      <c r="E134" s="117"/>
      <c r="F134" s="117"/>
      <c r="G134" s="117"/>
      <c r="H134" s="123"/>
      <c r="I134" s="123"/>
      <c r="J134" s="115"/>
      <c r="K134" s="115"/>
      <c r="L134" s="115"/>
      <c r="M134" s="115"/>
      <c r="N134" s="115"/>
      <c r="O134" s="115"/>
      <c r="P134" s="115"/>
      <c r="Q134" s="115"/>
      <c r="R134" s="21"/>
      <c r="S134" s="21"/>
      <c r="T134" s="21"/>
      <c r="U134" s="21"/>
      <c r="V134" s="21"/>
      <c r="W134" s="21"/>
    </row>
    <row r="135" spans="1:23" ht="13.5" thickBot="1" x14ac:dyDescent="0.25">
      <c r="A135" s="117"/>
      <c r="B135" s="117"/>
      <c r="C135" s="117"/>
      <c r="D135" s="117"/>
      <c r="E135" s="123"/>
      <c r="F135" s="123"/>
      <c r="G135" s="117"/>
      <c r="H135" s="132" t="str">
        <f>IF(COUNT(G131,G133)=2,IF(G131&lt;G133,E131,E133),"")</f>
        <v>Argo Sepp (I-Viru)</v>
      </c>
      <c r="I135" s="132"/>
      <c r="J135" s="115"/>
      <c r="K135" s="115"/>
      <c r="L135" s="115"/>
      <c r="M135" s="115"/>
      <c r="N135" s="115"/>
      <c r="O135" s="115"/>
      <c r="P135" s="115"/>
      <c r="Q135" s="115"/>
      <c r="R135" s="21"/>
      <c r="S135" s="21"/>
      <c r="T135" s="21"/>
      <c r="U135" s="21"/>
      <c r="V135" s="21"/>
      <c r="W135" s="21"/>
    </row>
    <row r="136" spans="1:23" x14ac:dyDescent="0.2">
      <c r="A136" s="119"/>
      <c r="B136" s="155"/>
      <c r="C136" s="121"/>
      <c r="D136" s="121"/>
      <c r="E136" s="121"/>
      <c r="F136" s="121"/>
      <c r="G136" s="149"/>
      <c r="H136" s="146" t="s">
        <v>33</v>
      </c>
      <c r="I136" s="118"/>
      <c r="J136" s="115"/>
      <c r="K136" s="115"/>
      <c r="L136" s="115"/>
      <c r="M136" s="115"/>
      <c r="N136" s="115"/>
      <c r="O136" s="115"/>
      <c r="P136" s="115"/>
      <c r="Q136" s="115"/>
      <c r="R136" s="21"/>
      <c r="S136" s="21"/>
      <c r="T136" s="21"/>
      <c r="U136" s="21"/>
      <c r="V136" s="21"/>
      <c r="W136" s="21"/>
    </row>
    <row r="137" spans="1:23" x14ac:dyDescent="0.2">
      <c r="A137" s="111"/>
      <c r="B137" s="112"/>
      <c r="C137" s="112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21"/>
      <c r="S137" s="21"/>
      <c r="T137" s="21"/>
      <c r="U137" s="21"/>
      <c r="V137" s="21"/>
      <c r="W137" s="21"/>
    </row>
    <row r="138" spans="1:23" x14ac:dyDescent="0.2">
      <c r="A138" s="136" t="s">
        <v>141</v>
      </c>
      <c r="B138" s="135"/>
      <c r="C138" s="135"/>
      <c r="D138" s="135"/>
      <c r="E138" s="135"/>
      <c r="F138" s="135"/>
      <c r="G138" s="135"/>
      <c r="H138" s="135"/>
      <c r="I138" s="135"/>
      <c r="J138" s="115"/>
      <c r="K138" s="115"/>
      <c r="L138" s="115"/>
      <c r="M138" s="115"/>
      <c r="N138" s="115"/>
      <c r="O138" s="115"/>
      <c r="P138" s="115"/>
      <c r="Q138" s="115"/>
      <c r="R138" s="21"/>
      <c r="S138" s="21"/>
      <c r="T138" s="21"/>
      <c r="U138" s="21"/>
      <c r="V138" s="21"/>
      <c r="W138" s="21"/>
    </row>
    <row r="139" spans="1:23" x14ac:dyDescent="0.2">
      <c r="A139" s="136"/>
      <c r="B139" s="135"/>
      <c r="C139" s="135"/>
      <c r="D139" s="135"/>
      <c r="E139" s="135"/>
      <c r="F139" s="135"/>
      <c r="G139" s="135"/>
      <c r="H139" s="135"/>
      <c r="I139" s="135"/>
      <c r="J139" s="115"/>
      <c r="K139" s="115"/>
      <c r="L139" s="115"/>
      <c r="M139" s="115"/>
      <c r="N139" s="115"/>
      <c r="O139" s="115"/>
      <c r="P139" s="115"/>
      <c r="Q139" s="115"/>
      <c r="R139" s="21"/>
      <c r="S139" s="21"/>
      <c r="T139" s="21"/>
      <c r="U139" s="21"/>
      <c r="V139" s="21"/>
      <c r="W139" s="21"/>
    </row>
    <row r="140" spans="1:23" x14ac:dyDescent="0.2">
      <c r="A140" s="135"/>
      <c r="B140" s="137" t="s">
        <v>26</v>
      </c>
      <c r="C140" s="155" t="str">
        <f>IFERROR(INDEX(B$1:B$100,MATCH(B140,I$1:I$100,0)),"")</f>
        <v>Tiit Kattai (Valga)</v>
      </c>
      <c r="D140" s="150"/>
      <c r="E140" s="133">
        <v>13</v>
      </c>
      <c r="F140" s="133"/>
      <c r="G140" s="133"/>
      <c r="H140" s="117"/>
      <c r="I140" s="117"/>
      <c r="J140" s="115"/>
      <c r="K140" s="115"/>
      <c r="L140" s="115"/>
      <c r="M140" s="115"/>
      <c r="N140" s="115"/>
      <c r="O140" s="115"/>
      <c r="P140" s="115"/>
      <c r="Q140" s="115"/>
      <c r="R140" s="21"/>
      <c r="S140" s="21"/>
      <c r="T140" s="21"/>
      <c r="U140" s="21"/>
      <c r="V140" s="21"/>
      <c r="W140" s="21"/>
    </row>
    <row r="141" spans="1:23" x14ac:dyDescent="0.2">
      <c r="A141" s="135"/>
      <c r="B141" s="135"/>
      <c r="C141" s="157"/>
      <c r="D141" s="156"/>
      <c r="E141" s="148" t="str">
        <f>IF(COUNT(E140,E142)=2,IF(E140&gt;E142,C140,C142),"")</f>
        <v>Tiit Kattai (Valga)</v>
      </c>
      <c r="F141" s="117"/>
      <c r="G141" s="133">
        <v>13</v>
      </c>
      <c r="H141" s="117"/>
      <c r="I141" s="117"/>
      <c r="J141" s="115"/>
      <c r="K141" s="115"/>
      <c r="L141" s="115"/>
      <c r="M141" s="115"/>
      <c r="N141" s="115"/>
      <c r="O141" s="115"/>
      <c r="P141" s="115"/>
      <c r="Q141" s="115"/>
      <c r="R141" s="21"/>
      <c r="S141" s="21"/>
      <c r="T141" s="21"/>
      <c r="U141" s="21"/>
      <c r="V141" s="21"/>
      <c r="W141" s="21"/>
    </row>
    <row r="142" spans="1:23" x14ac:dyDescent="0.2">
      <c r="A142" s="135"/>
      <c r="B142" s="137" t="s">
        <v>27</v>
      </c>
      <c r="C142" s="158" t="str">
        <f>IFERROR(INDEX(B$1:B$100,MATCH(B142,I$1:I$100,0)),"")</f>
        <v>German Terehhov (I-Viru)</v>
      </c>
      <c r="D142" s="152"/>
      <c r="E142" s="127">
        <v>8</v>
      </c>
      <c r="F142" s="143"/>
      <c r="G142" s="133"/>
      <c r="H142" s="117"/>
      <c r="I142" s="117"/>
      <c r="J142" s="115"/>
      <c r="K142" s="115"/>
      <c r="L142" s="115"/>
      <c r="M142" s="115"/>
      <c r="N142" s="115"/>
      <c r="O142" s="115"/>
      <c r="P142" s="115"/>
      <c r="Q142" s="115"/>
      <c r="R142" s="21"/>
      <c r="S142" s="21"/>
      <c r="T142" s="21"/>
      <c r="U142" s="21"/>
      <c r="V142" s="21"/>
      <c r="W142" s="21"/>
    </row>
    <row r="143" spans="1:23" ht="13.5" thickBot="1" x14ac:dyDescent="0.25">
      <c r="A143" s="135"/>
      <c r="B143" s="135"/>
      <c r="C143" s="118"/>
      <c r="D143" s="153"/>
      <c r="E143" s="130"/>
      <c r="F143" s="144"/>
      <c r="G143" s="133"/>
      <c r="H143" s="138" t="str">
        <f>IF(COUNT(G141,G145)=2,IF(G141&gt;G145,E141,E145),"")</f>
        <v>Tiit Kattai (Valga)</v>
      </c>
      <c r="I143" s="117"/>
      <c r="J143" s="115"/>
      <c r="K143" s="115"/>
      <c r="L143" s="115"/>
      <c r="M143" s="115"/>
      <c r="N143" s="115"/>
      <c r="O143" s="115"/>
      <c r="P143" s="115"/>
      <c r="Q143" s="115"/>
      <c r="R143" s="21"/>
      <c r="S143" s="21"/>
      <c r="T143" s="21"/>
      <c r="U143" s="21"/>
      <c r="V143" s="21"/>
      <c r="W143" s="21"/>
    </row>
    <row r="144" spans="1:23" x14ac:dyDescent="0.2">
      <c r="A144" s="135"/>
      <c r="B144" s="137" t="s">
        <v>44</v>
      </c>
      <c r="C144" s="155" t="str">
        <f>IFERROR(INDEX(B$1:B$975,MATCH(B144,I$1:I$100,0)),"")</f>
        <v>Peeter Komissarov (Võru)</v>
      </c>
      <c r="D144" s="150"/>
      <c r="E144" s="133">
        <v>2</v>
      </c>
      <c r="F144" s="144"/>
      <c r="G144" s="159"/>
      <c r="H144" s="146" t="s">
        <v>34</v>
      </c>
      <c r="I144" s="145"/>
      <c r="J144" s="115"/>
      <c r="K144" s="115"/>
      <c r="L144" s="115"/>
      <c r="M144" s="115"/>
      <c r="N144" s="115"/>
      <c r="O144" s="115"/>
      <c r="P144" s="115"/>
      <c r="Q144" s="115"/>
      <c r="R144" s="21"/>
      <c r="S144" s="21"/>
      <c r="T144" s="21"/>
      <c r="U144" s="21"/>
      <c r="V144" s="21"/>
      <c r="W144" s="21"/>
    </row>
    <row r="145" spans="1:23" x14ac:dyDescent="0.2">
      <c r="A145" s="135"/>
      <c r="B145" s="135"/>
      <c r="C145" s="157"/>
      <c r="D145" s="156"/>
      <c r="E145" s="148" t="str">
        <f>IF(COUNT(E144,E146)=2,IF(E144&gt;E146,C144,C146),"")</f>
        <v>Andres Veski (I-Viru)</v>
      </c>
      <c r="F145" s="131"/>
      <c r="G145" s="127">
        <v>11</v>
      </c>
      <c r="H145" s="117"/>
      <c r="I145" s="117"/>
      <c r="J145" s="115"/>
      <c r="K145" s="115"/>
      <c r="L145" s="115"/>
      <c r="M145" s="115"/>
      <c r="N145" s="115"/>
      <c r="O145" s="115"/>
      <c r="P145" s="115"/>
      <c r="Q145" s="115"/>
      <c r="R145" s="21"/>
      <c r="S145" s="21"/>
      <c r="T145" s="21"/>
      <c r="U145" s="21"/>
      <c r="V145" s="21"/>
      <c r="W145" s="21"/>
    </row>
    <row r="146" spans="1:23" ht="12.75" customHeight="1" thickBot="1" x14ac:dyDescent="0.25">
      <c r="A146" s="135"/>
      <c r="B146" s="137" t="s">
        <v>123</v>
      </c>
      <c r="C146" s="158" t="str">
        <f>IFERROR(INDEX(B$1:B$100,MATCH(B146,I$1:I$100,0)),"")</f>
        <v>Andres Veski (I-Viru)</v>
      </c>
      <c r="D146" s="152"/>
      <c r="E146" s="127">
        <v>13</v>
      </c>
      <c r="F146" s="133"/>
      <c r="G146" s="130"/>
      <c r="H146" s="138" t="str">
        <f>IF(COUNT(G141,G145)=2,IF(G141&lt;G145,E141,E145),"")</f>
        <v>Andres Veski (I-Viru)</v>
      </c>
      <c r="I146" s="132"/>
      <c r="J146" s="115"/>
      <c r="K146" s="115"/>
      <c r="L146" s="115"/>
      <c r="M146" s="115"/>
      <c r="N146" s="115"/>
      <c r="O146" s="115"/>
      <c r="P146" s="115"/>
      <c r="Q146" s="115"/>
      <c r="R146" s="21"/>
      <c r="S146" s="21"/>
      <c r="T146" s="21"/>
      <c r="U146" s="21"/>
      <c r="V146" s="21"/>
      <c r="W146" s="21"/>
    </row>
    <row r="147" spans="1:23" x14ac:dyDescent="0.2">
      <c r="A147" s="135"/>
      <c r="B147" s="135"/>
      <c r="C147" s="117"/>
      <c r="D147" s="117"/>
      <c r="E147" s="133"/>
      <c r="F147" s="133"/>
      <c r="G147" s="130"/>
      <c r="H147" s="146" t="s">
        <v>41</v>
      </c>
      <c r="I147" s="123"/>
      <c r="J147" s="115"/>
      <c r="K147" s="115"/>
      <c r="L147" s="115"/>
      <c r="M147" s="115"/>
      <c r="N147" s="115"/>
      <c r="O147" s="115"/>
      <c r="P147" s="115"/>
      <c r="Q147" s="115"/>
      <c r="R147" s="21"/>
      <c r="S147" s="21"/>
      <c r="T147" s="21"/>
      <c r="U147" s="21"/>
      <c r="V147" s="21"/>
      <c r="W147" s="21"/>
    </row>
    <row r="148" spans="1:23" x14ac:dyDescent="0.2">
      <c r="A148" s="135"/>
      <c r="B148" s="135"/>
      <c r="C148" s="117"/>
      <c r="D148" s="117"/>
      <c r="E148" s="141" t="str">
        <f>IF(COUNT(E140,E142)=2,IF(E140&lt;E142,C140,C142),"")</f>
        <v>German Terehhov (I-Viru)</v>
      </c>
      <c r="F148" s="117"/>
      <c r="G148" s="133">
        <v>12</v>
      </c>
      <c r="H148" s="117"/>
      <c r="I148" s="117"/>
      <c r="J148" s="115"/>
      <c r="K148" s="115"/>
      <c r="L148" s="115"/>
      <c r="M148" s="115"/>
      <c r="N148" s="115"/>
      <c r="O148" s="115"/>
      <c r="P148" s="115"/>
      <c r="Q148" s="115"/>
      <c r="R148" s="21"/>
      <c r="S148" s="21"/>
      <c r="T148" s="21"/>
      <c r="U148" s="21"/>
      <c r="V148" s="21"/>
      <c r="W148" s="21"/>
    </row>
    <row r="149" spans="1:23" ht="13.5" thickBot="1" x14ac:dyDescent="0.25">
      <c r="A149" s="135"/>
      <c r="B149" s="135"/>
      <c r="C149" s="117"/>
      <c r="D149" s="117"/>
      <c r="E149" s="126"/>
      <c r="F149" s="128"/>
      <c r="G149" s="132"/>
      <c r="H149" s="138" t="str">
        <f>IF(COUNT(G148,G150)=2,IF(G148&gt;G150,E148,E150),"")</f>
        <v>Peeter Komissarov (Võru)</v>
      </c>
      <c r="I149" s="132"/>
      <c r="J149" s="115"/>
      <c r="K149" s="115"/>
      <c r="L149" s="115"/>
      <c r="M149" s="115"/>
      <c r="N149" s="115"/>
      <c r="O149" s="115"/>
      <c r="P149" s="115"/>
      <c r="Q149" s="115"/>
      <c r="R149" s="21"/>
      <c r="S149" s="21"/>
      <c r="T149" s="21"/>
      <c r="U149" s="21"/>
      <c r="V149" s="21"/>
      <c r="W149" s="21"/>
    </row>
    <row r="150" spans="1:23" x14ac:dyDescent="0.2">
      <c r="A150" s="135"/>
      <c r="B150" s="135"/>
      <c r="C150" s="117"/>
      <c r="D150" s="117"/>
      <c r="E150" s="147" t="str">
        <f>IF(COUNT(E144,E146)=2,IF(E144&lt;E146,C144,C146),"")</f>
        <v>Peeter Komissarov (Võru)</v>
      </c>
      <c r="F150" s="131"/>
      <c r="G150" s="127">
        <v>13</v>
      </c>
      <c r="H150" s="134" t="s">
        <v>42</v>
      </c>
      <c r="I150" s="123"/>
      <c r="J150" s="115"/>
      <c r="K150" s="115"/>
      <c r="L150" s="115"/>
      <c r="M150" s="115"/>
      <c r="N150" s="115"/>
      <c r="O150" s="115"/>
      <c r="P150" s="115"/>
      <c r="Q150" s="115"/>
      <c r="R150" s="21"/>
      <c r="S150" s="21"/>
      <c r="T150" s="21"/>
      <c r="U150" s="21"/>
      <c r="V150" s="21"/>
      <c r="W150" s="21"/>
    </row>
    <row r="151" spans="1:23" x14ac:dyDescent="0.2">
      <c r="A151" s="135"/>
      <c r="B151" s="135"/>
      <c r="C151" s="117"/>
      <c r="D151" s="117"/>
      <c r="E151" s="117"/>
      <c r="F151" s="117"/>
      <c r="G151" s="117"/>
      <c r="H151" s="123"/>
      <c r="I151" s="123"/>
      <c r="J151" s="115"/>
      <c r="K151" s="115"/>
      <c r="L151" s="115"/>
      <c r="M151" s="115"/>
      <c r="N151" s="115"/>
      <c r="O151" s="115"/>
      <c r="P151" s="115"/>
      <c r="Q151" s="115"/>
      <c r="R151" s="21"/>
      <c r="S151" s="21"/>
      <c r="T151" s="21"/>
      <c r="U151" s="21"/>
      <c r="V151" s="21"/>
      <c r="W151" s="21"/>
    </row>
    <row r="152" spans="1:23" ht="13.5" thickBot="1" x14ac:dyDescent="0.25">
      <c r="A152" s="135"/>
      <c r="B152" s="135"/>
      <c r="C152" s="117"/>
      <c r="D152" s="117"/>
      <c r="E152" s="117"/>
      <c r="F152" s="117"/>
      <c r="G152" s="117"/>
      <c r="H152" s="138" t="str">
        <f>IF(COUNT(G148,G150)=2,IF(G148&lt;G150,E148,E150),"")</f>
        <v>German Terehhov (I-Viru)</v>
      </c>
      <c r="I152" s="132"/>
      <c r="J152" s="115"/>
      <c r="K152" s="115"/>
      <c r="L152" s="115"/>
      <c r="M152" s="115"/>
      <c r="N152" s="115"/>
      <c r="O152" s="115"/>
      <c r="P152" s="115"/>
      <c r="Q152" s="115"/>
      <c r="R152" s="21"/>
      <c r="S152" s="21"/>
      <c r="T152" s="21"/>
      <c r="U152" s="21"/>
      <c r="V152" s="21"/>
      <c r="W152" s="21"/>
    </row>
    <row r="153" spans="1:23" x14ac:dyDescent="0.2">
      <c r="A153" s="135"/>
      <c r="B153" s="135"/>
      <c r="C153" s="117"/>
      <c r="D153" s="117"/>
      <c r="E153" s="123"/>
      <c r="F153" s="123"/>
      <c r="G153" s="117"/>
      <c r="H153" s="116" t="s">
        <v>43</v>
      </c>
      <c r="I153" s="117"/>
      <c r="J153" s="115"/>
      <c r="K153" s="115"/>
      <c r="L153" s="115"/>
      <c r="M153" s="115"/>
      <c r="N153" s="115"/>
      <c r="O153" s="115"/>
      <c r="P153" s="115"/>
      <c r="Q153" s="115"/>
      <c r="R153" s="21"/>
      <c r="S153" s="21"/>
      <c r="T153" s="21"/>
      <c r="U153" s="21"/>
      <c r="V153" s="21"/>
      <c r="W153" s="21"/>
    </row>
    <row r="154" spans="1:23" x14ac:dyDescent="0.2">
      <c r="A154" s="21"/>
      <c r="B154" s="21"/>
      <c r="E154" s="21"/>
      <c r="F154" s="21"/>
      <c r="G154" s="21"/>
      <c r="I154" s="21"/>
      <c r="J154" s="115"/>
      <c r="K154" s="115"/>
      <c r="L154" s="115"/>
      <c r="M154" s="115"/>
      <c r="N154" s="115"/>
      <c r="O154" s="115"/>
      <c r="P154" s="115"/>
      <c r="Q154" s="115"/>
      <c r="R154" s="21"/>
      <c r="S154" s="21"/>
      <c r="T154" s="21"/>
      <c r="U154" s="21"/>
      <c r="V154" s="21"/>
      <c r="W154" s="21"/>
    </row>
    <row r="155" spans="1:23" x14ac:dyDescent="0.2">
      <c r="A155" s="200" t="s">
        <v>167</v>
      </c>
      <c r="B155" s="192"/>
      <c r="C155" s="192"/>
      <c r="D155" s="192"/>
      <c r="E155" s="192"/>
      <c r="F155" s="192"/>
      <c r="G155" s="192"/>
      <c r="H155" s="192"/>
      <c r="I155" s="192"/>
      <c r="J155" s="21"/>
      <c r="K155" s="21"/>
      <c r="M155" s="21"/>
      <c r="N155" s="21"/>
      <c r="O155" s="21"/>
      <c r="Q155" s="21"/>
      <c r="R155" s="21"/>
      <c r="S155" s="21"/>
      <c r="T155" s="21"/>
      <c r="U155" s="21"/>
      <c r="V155" s="21"/>
      <c r="W155" s="21"/>
    </row>
    <row r="156" spans="1:23" x14ac:dyDescent="0.2">
      <c r="A156" s="200"/>
      <c r="B156" s="192"/>
      <c r="C156" s="192"/>
      <c r="D156" s="192"/>
      <c r="E156" s="192"/>
      <c r="F156" s="192"/>
      <c r="G156" s="192"/>
      <c r="H156" s="192"/>
      <c r="I156" s="192"/>
      <c r="J156" s="21"/>
      <c r="K156" s="21"/>
      <c r="M156" s="21"/>
      <c r="N156" s="21"/>
      <c r="O156" s="21"/>
      <c r="Q156" s="21"/>
      <c r="R156" s="21"/>
      <c r="S156" s="21"/>
      <c r="T156" s="21"/>
      <c r="U156" s="21"/>
      <c r="V156" s="21"/>
      <c r="W156" s="21"/>
    </row>
    <row r="157" spans="1:23" x14ac:dyDescent="0.2">
      <c r="A157" s="192"/>
      <c r="B157" s="201" t="s">
        <v>30</v>
      </c>
      <c r="C157" s="223" t="str">
        <f>IFERROR(INDEX(B$1:B$100,MATCH(B157,I$1:I$100,0)),"")</f>
        <v>Tõnu Kortel (I-Viru)</v>
      </c>
      <c r="D157" s="218"/>
      <c r="E157" s="190">
        <v>8</v>
      </c>
      <c r="F157" s="190"/>
      <c r="G157" s="190"/>
      <c r="H157" s="171"/>
      <c r="I157" s="171"/>
      <c r="J157" s="21"/>
      <c r="K157" s="21"/>
      <c r="M157" s="21"/>
      <c r="N157" s="21"/>
      <c r="O157" s="21"/>
      <c r="Q157" s="21"/>
      <c r="R157" s="21"/>
      <c r="S157" s="21"/>
      <c r="T157" s="21"/>
      <c r="U157" s="21"/>
      <c r="V157" s="21"/>
      <c r="W157" s="21"/>
    </row>
    <row r="158" spans="1:23" x14ac:dyDescent="0.2">
      <c r="A158" s="192"/>
      <c r="B158" s="192"/>
      <c r="C158" s="225"/>
      <c r="D158" s="224"/>
      <c r="E158" s="216" t="str">
        <f>IF(COUNT(E157,E159)=2,IF(E157&gt;E159,C157,C159),"")</f>
        <v>Tarmo Müür (I-Viru)</v>
      </c>
      <c r="F158" s="171"/>
      <c r="G158" s="190">
        <v>4</v>
      </c>
      <c r="H158" s="171"/>
      <c r="I158" s="171"/>
      <c r="J158" s="21"/>
      <c r="K158" s="21"/>
      <c r="M158" s="21"/>
      <c r="N158" s="21"/>
      <c r="O158" s="21"/>
      <c r="Q158" s="21"/>
      <c r="R158" s="21"/>
      <c r="S158" s="21"/>
      <c r="T158" s="21"/>
      <c r="U158" s="21"/>
      <c r="V158" s="21"/>
      <c r="W158" s="21"/>
    </row>
    <row r="159" spans="1:23" x14ac:dyDescent="0.2">
      <c r="A159" s="192"/>
      <c r="B159" s="201" t="s">
        <v>31</v>
      </c>
      <c r="C159" s="226" t="str">
        <f>IFERROR(INDEX(B$1:B$100,MATCH(B159,I$1:I$100,0)),"")</f>
        <v>Tarmo Müür (I-Viru)</v>
      </c>
      <c r="D159" s="220"/>
      <c r="E159" s="184">
        <v>13</v>
      </c>
      <c r="F159" s="208"/>
      <c r="G159" s="190"/>
      <c r="H159" s="171"/>
      <c r="I159" s="171"/>
      <c r="J159" s="21"/>
      <c r="K159" s="21"/>
      <c r="M159" s="21"/>
      <c r="N159" s="21"/>
      <c r="O159" s="21"/>
      <c r="Q159" s="21"/>
      <c r="R159" s="21"/>
      <c r="S159" s="21"/>
      <c r="T159" s="21"/>
      <c r="U159" s="21"/>
      <c r="V159" s="21"/>
      <c r="W159" s="21"/>
    </row>
    <row r="160" spans="1:23" ht="13.5" thickBot="1" x14ac:dyDescent="0.25">
      <c r="A160" s="192"/>
      <c r="B160" s="192"/>
      <c r="C160" s="173"/>
      <c r="D160" s="221"/>
      <c r="E160" s="187"/>
      <c r="F160" s="209"/>
      <c r="G160" s="190"/>
      <c r="H160" s="202" t="str">
        <f>IF(COUNT(G158,G162)=2,IF(G158&gt;G162,E158,E162),"")</f>
        <v>Dmitri Malõšev (Valga)</v>
      </c>
      <c r="I160" s="171"/>
      <c r="J160" s="21"/>
      <c r="K160" s="21"/>
      <c r="M160" s="21"/>
      <c r="N160" s="21"/>
      <c r="O160" s="21"/>
      <c r="Q160" s="21"/>
      <c r="R160" s="21"/>
      <c r="S160" s="21"/>
      <c r="T160" s="21"/>
      <c r="U160" s="21"/>
      <c r="V160" s="21"/>
      <c r="W160" s="21"/>
    </row>
    <row r="161" spans="1:23" x14ac:dyDescent="0.2">
      <c r="A161" s="192"/>
      <c r="B161" s="201" t="s">
        <v>45</v>
      </c>
      <c r="C161" s="223" t="str">
        <f>IFERROR(INDEX(B$1:B$975,MATCH(B161,I$1:I$100,0)),"")</f>
        <v>Dmitri Malõšev (Valga)</v>
      </c>
      <c r="D161" s="218"/>
      <c r="E161" s="190">
        <v>13</v>
      </c>
      <c r="F161" s="209"/>
      <c r="G161" s="232"/>
      <c r="H161" s="213" t="s">
        <v>124</v>
      </c>
      <c r="I161" s="212"/>
      <c r="J161" s="21"/>
      <c r="K161" s="21"/>
      <c r="M161" s="21"/>
      <c r="N161" s="21"/>
      <c r="O161" s="21"/>
      <c r="Q161" s="21"/>
      <c r="R161" s="21"/>
      <c r="S161" s="21"/>
      <c r="T161" s="21"/>
      <c r="U161" s="21"/>
      <c r="V161" s="21"/>
      <c r="W161" s="21"/>
    </row>
    <row r="162" spans="1:23" x14ac:dyDescent="0.2">
      <c r="A162" s="192"/>
      <c r="B162" s="192"/>
      <c r="C162" s="225"/>
      <c r="D162" s="224"/>
      <c r="E162" s="216" t="str">
        <f>IF(COUNT(E161,E163)=2,IF(E161&gt;E163,C161,C163),"")</f>
        <v>Dmitri Malõšev (Valga)</v>
      </c>
      <c r="F162" s="188"/>
      <c r="G162" s="184">
        <v>13</v>
      </c>
      <c r="H162" s="171"/>
      <c r="I162" s="171"/>
      <c r="J162" s="21"/>
      <c r="K162" s="21"/>
      <c r="M162" s="21"/>
      <c r="N162" s="21"/>
      <c r="O162" s="21"/>
      <c r="Q162" s="21"/>
      <c r="R162" s="21"/>
      <c r="S162" s="21"/>
      <c r="T162" s="21"/>
      <c r="U162" s="21"/>
      <c r="V162" s="21"/>
      <c r="W162" s="21"/>
    </row>
    <row r="163" spans="1:23" ht="13.5" thickBot="1" x14ac:dyDescent="0.25">
      <c r="A163" s="192"/>
      <c r="B163" s="201" t="s">
        <v>161</v>
      </c>
      <c r="C163" s="226" t="str">
        <f>IFERROR(INDEX(B$1:B$100,MATCH(B163,I$1:I$100,0)),"")</f>
        <v>Jaanus Sirel (Viljandi)</v>
      </c>
      <c r="D163" s="220"/>
      <c r="E163" s="251">
        <v>0</v>
      </c>
      <c r="F163" s="190"/>
      <c r="G163" s="187"/>
      <c r="H163" s="202" t="str">
        <f>IF(COUNT(G158,G162)=2,IF(G158&lt;G162,E158,E162),"")</f>
        <v>Tarmo Müür (I-Viru)</v>
      </c>
      <c r="I163" s="189"/>
      <c r="J163" s="21"/>
      <c r="K163" s="21"/>
      <c r="M163" s="21"/>
      <c r="N163" s="21"/>
      <c r="O163" s="21"/>
      <c r="Q163" s="21"/>
      <c r="R163" s="21"/>
      <c r="S163" s="21"/>
      <c r="T163" s="21"/>
      <c r="U163" s="21"/>
      <c r="V163" s="21"/>
      <c r="W163" s="21"/>
    </row>
    <row r="164" spans="1:23" x14ac:dyDescent="0.2">
      <c r="A164" s="192"/>
      <c r="B164" s="192"/>
      <c r="C164" s="171"/>
      <c r="D164" s="171"/>
      <c r="E164" s="190"/>
      <c r="F164" s="190"/>
      <c r="G164" s="187"/>
      <c r="H164" s="213" t="s">
        <v>143</v>
      </c>
      <c r="I164" s="179"/>
      <c r="J164" s="21"/>
      <c r="K164" s="21"/>
      <c r="M164" s="21"/>
      <c r="N164" s="21"/>
      <c r="O164" s="21"/>
      <c r="Q164" s="21"/>
      <c r="R164" s="21"/>
      <c r="S164" s="21"/>
      <c r="T164" s="21"/>
      <c r="U164" s="21"/>
      <c r="V164" s="21"/>
      <c r="W164" s="21"/>
    </row>
    <row r="165" spans="1:23" x14ac:dyDescent="0.2">
      <c r="A165" s="192"/>
      <c r="B165" s="192"/>
      <c r="C165" s="171"/>
      <c r="D165" s="171"/>
      <c r="E165" s="206" t="str">
        <f>IF(COUNT(E157,E159)=2,IF(E157&lt;E159,C157,C159),"")</f>
        <v>Tõnu Kortel (I-Viru)</v>
      </c>
      <c r="F165" s="171"/>
      <c r="G165" s="190">
        <v>13</v>
      </c>
      <c r="H165" s="171"/>
      <c r="I165" s="171"/>
      <c r="J165" s="21"/>
      <c r="K165" s="21"/>
      <c r="M165" s="21"/>
      <c r="N165" s="21"/>
      <c r="O165" s="21"/>
      <c r="Q165" s="21"/>
      <c r="R165" s="21"/>
      <c r="S165" s="21"/>
      <c r="T165" s="21"/>
      <c r="U165" s="21"/>
      <c r="V165" s="21"/>
      <c r="W165" s="21"/>
    </row>
    <row r="166" spans="1:23" ht="13.5" thickBot="1" x14ac:dyDescent="0.25">
      <c r="A166" s="192"/>
      <c r="B166" s="192"/>
      <c r="C166" s="171"/>
      <c r="D166" s="171"/>
      <c r="E166" s="183"/>
      <c r="F166" s="185"/>
      <c r="G166" s="189"/>
      <c r="H166" s="202" t="str">
        <f>IF(COUNT(G165,G167)=2,IF(G165&gt;G167,E165,E167),"")</f>
        <v>Tõnu Kortel (I-Viru)</v>
      </c>
      <c r="I166" s="189"/>
      <c r="J166" s="21"/>
      <c r="K166" s="21"/>
      <c r="M166" s="21"/>
      <c r="N166" s="21"/>
      <c r="O166" s="21"/>
      <c r="Q166" s="21"/>
      <c r="R166" s="21"/>
      <c r="S166" s="21"/>
      <c r="T166" s="21"/>
      <c r="U166" s="21"/>
      <c r="V166" s="21"/>
      <c r="W166" s="21"/>
    </row>
    <row r="167" spans="1:23" x14ac:dyDescent="0.2">
      <c r="A167" s="192"/>
      <c r="B167" s="192"/>
      <c r="C167" s="171"/>
      <c r="D167" s="171"/>
      <c r="E167" s="215" t="str">
        <f>IF(COUNT(E161,E163)=2,IF(E161&lt;E163,C161,C163),"")</f>
        <v>Jaanus Sirel (Viljandi)</v>
      </c>
      <c r="F167" s="188"/>
      <c r="G167" s="184">
        <v>0</v>
      </c>
      <c r="H167" s="191" t="s">
        <v>144</v>
      </c>
      <c r="I167" s="179"/>
      <c r="J167" s="21"/>
      <c r="K167" s="21"/>
      <c r="M167" s="21"/>
      <c r="N167" s="21"/>
      <c r="O167" s="21"/>
      <c r="Q167" s="21"/>
      <c r="R167" s="21"/>
      <c r="S167" s="21"/>
      <c r="T167" s="21"/>
      <c r="U167" s="21"/>
      <c r="V167" s="21"/>
      <c r="W167" s="21"/>
    </row>
    <row r="168" spans="1:23" x14ac:dyDescent="0.2">
      <c r="A168" s="192"/>
      <c r="B168" s="192"/>
      <c r="C168" s="171"/>
      <c r="D168" s="171"/>
      <c r="E168" s="171"/>
      <c r="F168" s="171"/>
      <c r="G168" s="171"/>
      <c r="H168" s="179"/>
      <c r="I168" s="179"/>
      <c r="J168" s="21"/>
      <c r="K168" s="21"/>
      <c r="M168" s="21"/>
      <c r="N168" s="21"/>
      <c r="O168" s="21"/>
      <c r="Q168" s="21"/>
      <c r="R168" s="21"/>
      <c r="S168" s="21"/>
      <c r="T168" s="21"/>
      <c r="U168" s="21"/>
      <c r="V168" s="21"/>
      <c r="W168" s="21"/>
    </row>
    <row r="169" spans="1:23" ht="13.5" thickBot="1" x14ac:dyDescent="0.25">
      <c r="A169" s="192"/>
      <c r="B169" s="192"/>
      <c r="C169" s="171"/>
      <c r="D169" s="171"/>
      <c r="E169" s="171"/>
      <c r="F169" s="171"/>
      <c r="G169" s="171"/>
      <c r="H169" s="202" t="str">
        <f>IF(COUNT(G165,G167)=2,IF(G165&lt;G167,E165,E167),"")</f>
        <v>Jaanus Sirel (Viljandi)</v>
      </c>
      <c r="I169" s="189"/>
      <c r="J169" s="21"/>
      <c r="K169" s="21"/>
      <c r="M169" s="21"/>
      <c r="N169" s="21"/>
      <c r="O169" s="21"/>
      <c r="Q169" s="21"/>
      <c r="R169" s="21"/>
      <c r="S169" s="21"/>
      <c r="T169" s="21"/>
      <c r="U169" s="21"/>
      <c r="V169" s="21"/>
      <c r="W169" s="21"/>
    </row>
    <row r="170" spans="1:23" x14ac:dyDescent="0.2">
      <c r="A170" s="192"/>
      <c r="B170" s="192"/>
      <c r="C170" s="171"/>
      <c r="D170" s="171"/>
      <c r="E170" s="179"/>
      <c r="F170" s="179"/>
      <c r="G170" s="171"/>
      <c r="H170" s="170" t="s">
        <v>145</v>
      </c>
      <c r="I170" s="171"/>
      <c r="J170" s="21"/>
      <c r="K170" s="21"/>
      <c r="M170" s="21"/>
      <c r="N170" s="21"/>
      <c r="O170" s="21"/>
      <c r="Q170" s="21"/>
      <c r="R170" s="21"/>
      <c r="S170" s="21"/>
      <c r="T170" s="21"/>
      <c r="U170" s="21"/>
      <c r="V170" s="21"/>
      <c r="W170" s="21"/>
    </row>
    <row r="171" spans="1:23" x14ac:dyDescent="0.2">
      <c r="A171" s="21"/>
      <c r="B171" s="21"/>
      <c r="E171" s="21"/>
      <c r="F171" s="21"/>
      <c r="G171" s="21"/>
      <c r="I171" s="21"/>
      <c r="J171" s="21"/>
      <c r="K171" s="21"/>
      <c r="M171" s="21"/>
      <c r="N171" s="21"/>
      <c r="O171" s="21"/>
      <c r="Q171" s="21"/>
      <c r="R171" s="21"/>
      <c r="S171" s="21"/>
      <c r="T171" s="21"/>
      <c r="U171" s="21"/>
      <c r="V171" s="21"/>
      <c r="W171" s="21"/>
    </row>
    <row r="172" spans="1:23" ht="13.5" thickBot="1" x14ac:dyDescent="0.25">
      <c r="A172" s="21"/>
      <c r="B172" s="21"/>
      <c r="E172" s="21"/>
      <c r="F172" s="21"/>
      <c r="G172" s="4" t="s">
        <v>142</v>
      </c>
      <c r="H172" s="293" t="str">
        <f>IFERROR(INDEX(B$1:B$100,MATCH(G172,I$1:I$100,0)),"")</f>
        <v>Arvo Orgussaar (Jõgeva)</v>
      </c>
      <c r="I172" s="292"/>
      <c r="J172" s="169"/>
      <c r="K172" s="21"/>
      <c r="M172" s="21"/>
      <c r="N172" s="21"/>
      <c r="O172" s="21"/>
      <c r="Q172" s="21"/>
      <c r="R172" s="21"/>
      <c r="S172" s="21"/>
      <c r="T172" s="21"/>
      <c r="U172" s="21"/>
      <c r="V172" s="21"/>
      <c r="W172" s="21"/>
    </row>
    <row r="173" spans="1:23" x14ac:dyDescent="0.2">
      <c r="A173" s="21"/>
      <c r="B173" s="21"/>
      <c r="E173" s="21"/>
      <c r="F173" s="21"/>
      <c r="G173" s="21"/>
      <c r="H173" s="100" t="s">
        <v>162</v>
      </c>
      <c r="I173" s="221"/>
      <c r="J173" s="169"/>
      <c r="K173" s="21"/>
      <c r="M173" s="21"/>
      <c r="N173" s="21"/>
      <c r="O173" s="21"/>
      <c r="Q173" s="21"/>
      <c r="R173" s="21"/>
      <c r="S173" s="21"/>
      <c r="T173" s="21"/>
      <c r="U173" s="21"/>
      <c r="V173" s="21"/>
      <c r="W173" s="21"/>
    </row>
    <row r="174" spans="1:23" hidden="1" x14ac:dyDescent="0.2">
      <c r="A174" s="21"/>
      <c r="B174" s="21"/>
      <c r="E174" s="21"/>
      <c r="F174" s="21"/>
      <c r="G174" s="21"/>
      <c r="H174" s="169"/>
      <c r="I174" s="169"/>
      <c r="J174" s="169"/>
      <c r="K174" s="21"/>
      <c r="M174" s="21"/>
      <c r="N174" s="21"/>
      <c r="O174" s="21"/>
      <c r="Q174" s="21"/>
      <c r="R174" s="21"/>
      <c r="S174" s="21"/>
      <c r="T174" s="21"/>
      <c r="U174" s="21"/>
      <c r="V174" s="21"/>
      <c r="W174" s="21"/>
    </row>
    <row r="175" spans="1:23" hidden="1" x14ac:dyDescent="0.2">
      <c r="A175" s="21"/>
      <c r="B175" s="21"/>
      <c r="E175" s="21"/>
      <c r="F175" s="21"/>
      <c r="G175" s="21"/>
      <c r="H175" s="169"/>
      <c r="I175" s="169"/>
      <c r="J175" s="169"/>
      <c r="K175" s="21"/>
      <c r="M175" s="21"/>
      <c r="N175" s="21"/>
      <c r="O175" s="21"/>
      <c r="Q175" s="21"/>
      <c r="R175" s="21"/>
      <c r="S175" s="21"/>
      <c r="T175" s="21"/>
      <c r="U175" s="21"/>
      <c r="V175" s="21"/>
      <c r="W175" s="21"/>
    </row>
    <row r="176" spans="1:23" hidden="1" x14ac:dyDescent="0.2">
      <c r="A176" s="21"/>
      <c r="B176" s="21"/>
      <c r="E176" s="21"/>
      <c r="F176" s="21"/>
      <c r="G176" s="21"/>
      <c r="H176" s="169"/>
      <c r="I176" s="169"/>
      <c r="J176" s="169"/>
      <c r="K176" s="21"/>
      <c r="M176" s="21"/>
      <c r="N176" s="21"/>
      <c r="O176" s="21"/>
      <c r="Q176" s="21"/>
      <c r="R176" s="21"/>
      <c r="S176" s="21"/>
      <c r="T176" s="21"/>
      <c r="U176" s="21"/>
      <c r="V176" s="21"/>
      <c r="W176" s="21"/>
    </row>
    <row r="177" spans="1:23" hidden="1" x14ac:dyDescent="0.2">
      <c r="A177" s="21"/>
      <c r="B177" s="21"/>
      <c r="E177" s="21"/>
      <c r="F177" s="21"/>
      <c r="G177" s="21"/>
      <c r="H177" s="169"/>
      <c r="I177" s="169"/>
      <c r="J177" s="169"/>
      <c r="K177" s="21"/>
      <c r="M177" s="21"/>
      <c r="N177" s="21"/>
      <c r="O177" s="21"/>
      <c r="Q177" s="21"/>
      <c r="R177" s="21"/>
      <c r="S177" s="21"/>
      <c r="T177" s="21"/>
      <c r="U177" s="21"/>
      <c r="V177" s="21"/>
      <c r="W177" s="21"/>
    </row>
    <row r="178" spans="1:23" hidden="1" x14ac:dyDescent="0.2">
      <c r="A178" s="21"/>
      <c r="B178" s="21"/>
      <c r="E178" s="21"/>
      <c r="F178" s="21"/>
      <c r="G178" s="21"/>
      <c r="H178" s="169"/>
      <c r="I178" s="169"/>
      <c r="J178" s="169"/>
      <c r="K178" s="21"/>
      <c r="M178" s="21"/>
      <c r="N178" s="21"/>
      <c r="O178" s="21"/>
      <c r="Q178" s="21"/>
      <c r="R178" s="21"/>
      <c r="S178" s="21"/>
      <c r="T178" s="21"/>
      <c r="U178" s="21"/>
      <c r="V178" s="21"/>
      <c r="W178" s="21"/>
    </row>
    <row r="179" spans="1:23" hidden="1" x14ac:dyDescent="0.2">
      <c r="A179" s="21"/>
      <c r="B179" s="21"/>
      <c r="E179" s="21"/>
      <c r="F179" s="21"/>
      <c r="G179" s="21"/>
      <c r="H179" s="169"/>
      <c r="I179" s="169"/>
      <c r="J179" s="169"/>
      <c r="K179" s="21"/>
      <c r="M179" s="21"/>
      <c r="N179" s="21"/>
      <c r="O179" s="21"/>
      <c r="Q179" s="21"/>
      <c r="R179" s="21"/>
      <c r="S179" s="21"/>
      <c r="T179" s="21"/>
      <c r="U179" s="21"/>
      <c r="V179" s="21"/>
      <c r="W179" s="21"/>
    </row>
    <row r="180" spans="1:23" hidden="1" x14ac:dyDescent="0.2">
      <c r="B180" s="21"/>
      <c r="E180" s="21"/>
      <c r="F180" s="21"/>
      <c r="G180" s="21"/>
      <c r="H180" s="169"/>
      <c r="I180" s="169"/>
      <c r="J180" s="169"/>
      <c r="K180" s="21"/>
      <c r="M180" s="21"/>
      <c r="N180" s="62"/>
      <c r="O180" s="21"/>
      <c r="Q180" s="21"/>
      <c r="R180" s="21"/>
      <c r="S180" s="21"/>
      <c r="T180" s="21"/>
      <c r="U180" s="21"/>
      <c r="V180" s="21"/>
      <c r="W180" s="21"/>
    </row>
    <row r="181" spans="1:23" hidden="1" x14ac:dyDescent="0.2">
      <c r="B181" s="21"/>
      <c r="E181" s="21"/>
      <c r="F181" s="21"/>
      <c r="G181" s="21"/>
      <c r="H181" s="169"/>
      <c r="I181" s="169"/>
      <c r="J181" s="169"/>
      <c r="K181" s="21"/>
      <c r="M181" s="21"/>
      <c r="N181" s="62"/>
      <c r="O181" s="21"/>
      <c r="Q181" s="21"/>
      <c r="R181" s="21"/>
      <c r="S181" s="21"/>
      <c r="T181" s="21"/>
      <c r="U181" s="21"/>
      <c r="V181" s="21"/>
      <c r="W181" s="21"/>
    </row>
    <row r="182" spans="1:23" hidden="1" x14ac:dyDescent="0.2">
      <c r="B182" s="21"/>
      <c r="E182" s="21"/>
      <c r="F182" s="21"/>
      <c r="G182" s="21"/>
      <c r="H182" s="169"/>
      <c r="I182" s="169"/>
      <c r="J182" s="169"/>
      <c r="K182" s="21"/>
      <c r="M182" s="21"/>
      <c r="N182" s="62"/>
      <c r="O182" s="21"/>
      <c r="Q182" s="21"/>
      <c r="R182" s="21"/>
      <c r="S182" s="21"/>
      <c r="T182" s="21"/>
      <c r="U182" s="21"/>
      <c r="V182" s="21"/>
      <c r="W182" s="21"/>
    </row>
    <row r="183" spans="1:23" hidden="1" x14ac:dyDescent="0.2">
      <c r="B183" s="21"/>
      <c r="E183" s="21"/>
      <c r="F183" s="21"/>
      <c r="G183" s="21"/>
      <c r="H183" s="169"/>
      <c r="I183" s="169"/>
      <c r="J183" s="169"/>
      <c r="K183" s="21"/>
      <c r="M183" s="21"/>
      <c r="N183" s="62"/>
      <c r="O183" s="21"/>
      <c r="Q183" s="21"/>
      <c r="R183" s="21"/>
      <c r="S183" s="21"/>
      <c r="T183" s="21"/>
      <c r="U183" s="21"/>
      <c r="V183" s="21"/>
      <c r="W183" s="21"/>
    </row>
    <row r="184" spans="1:23" hidden="1" x14ac:dyDescent="0.2">
      <c r="B184" s="21"/>
      <c r="E184" s="21"/>
      <c r="F184" s="21"/>
      <c r="G184" s="21"/>
      <c r="H184" s="169"/>
      <c r="I184" s="169"/>
      <c r="J184" s="169"/>
      <c r="K184" s="21"/>
      <c r="M184" s="21"/>
      <c r="N184" s="62"/>
      <c r="O184" s="21"/>
      <c r="Q184" s="21"/>
      <c r="R184" s="21"/>
      <c r="S184" s="21"/>
      <c r="T184" s="21"/>
      <c r="U184" s="21"/>
      <c r="V184" s="21"/>
      <c r="W184" s="21"/>
    </row>
    <row r="185" spans="1:23" hidden="1" x14ac:dyDescent="0.2">
      <c r="B185" s="21"/>
      <c r="E185" s="21"/>
      <c r="F185" s="21"/>
      <c r="G185" s="21"/>
      <c r="H185" s="169"/>
      <c r="I185" s="169"/>
      <c r="J185" s="169"/>
      <c r="K185" s="21"/>
      <c r="M185" s="21"/>
      <c r="N185" s="62"/>
      <c r="O185" s="21"/>
      <c r="Q185" s="21"/>
      <c r="R185" s="21"/>
      <c r="S185" s="21"/>
      <c r="T185" s="21"/>
      <c r="U185" s="21"/>
      <c r="V185" s="21"/>
      <c r="W185" s="21"/>
    </row>
    <row r="186" spans="1:23" hidden="1" x14ac:dyDescent="0.2">
      <c r="B186" s="21"/>
      <c r="E186" s="21"/>
      <c r="F186" s="21"/>
      <c r="G186" s="21"/>
      <c r="H186" s="169"/>
      <c r="I186" s="169"/>
      <c r="J186" s="169"/>
      <c r="K186" s="21"/>
      <c r="M186" s="21"/>
      <c r="N186" s="62"/>
      <c r="O186" s="21"/>
      <c r="Q186" s="21"/>
      <c r="R186" s="21"/>
      <c r="S186" s="21"/>
      <c r="T186" s="21"/>
      <c r="U186" s="21"/>
      <c r="V186" s="21"/>
      <c r="W186" s="21"/>
    </row>
    <row r="187" spans="1:23" hidden="1" x14ac:dyDescent="0.2">
      <c r="B187" s="21"/>
      <c r="E187" s="21"/>
      <c r="F187" s="21"/>
      <c r="G187" s="21"/>
      <c r="H187" s="169"/>
      <c r="I187" s="169"/>
      <c r="J187" s="169"/>
      <c r="K187" s="21"/>
      <c r="M187" s="21"/>
      <c r="N187" s="62"/>
      <c r="O187" s="21"/>
      <c r="Q187" s="21"/>
      <c r="R187" s="21"/>
      <c r="S187" s="21"/>
      <c r="T187" s="21"/>
      <c r="U187" s="21"/>
      <c r="V187" s="21"/>
      <c r="W187" s="21"/>
    </row>
    <row r="188" spans="1:23" hidden="1" x14ac:dyDescent="0.2">
      <c r="B188" s="21"/>
      <c r="E188" s="21"/>
      <c r="F188" s="21"/>
      <c r="G188" s="21"/>
      <c r="H188" s="169"/>
      <c r="I188" s="169"/>
      <c r="J188" s="169"/>
      <c r="K188" s="21"/>
      <c r="M188" s="21"/>
      <c r="N188" s="62"/>
      <c r="O188" s="21"/>
      <c r="Q188" s="21"/>
      <c r="R188" s="21"/>
      <c r="S188" s="21"/>
      <c r="T188" s="21"/>
      <c r="U188" s="21"/>
      <c r="V188" s="21"/>
      <c r="W188" s="21"/>
    </row>
    <row r="189" spans="1:23" hidden="1" x14ac:dyDescent="0.2">
      <c r="B189" s="21"/>
      <c r="E189" s="21"/>
      <c r="F189" s="21"/>
      <c r="G189" s="21"/>
      <c r="H189" s="169"/>
      <c r="I189" s="169"/>
      <c r="J189" s="169"/>
      <c r="K189" s="21"/>
      <c r="M189" s="21"/>
      <c r="N189" s="62"/>
      <c r="O189" s="21"/>
      <c r="Q189" s="21"/>
      <c r="R189" s="21"/>
      <c r="S189" s="21"/>
      <c r="T189" s="21"/>
      <c r="U189" s="21"/>
      <c r="V189" s="21"/>
      <c r="W189" s="21"/>
    </row>
    <row r="190" spans="1:23" hidden="1" x14ac:dyDescent="0.2">
      <c r="B190" s="21"/>
      <c r="E190" s="21"/>
      <c r="F190" s="21"/>
      <c r="G190" s="21"/>
      <c r="H190" s="169"/>
      <c r="I190" s="169"/>
      <c r="J190" s="169"/>
      <c r="K190" s="21"/>
      <c r="M190" s="21"/>
      <c r="N190" s="62"/>
      <c r="O190" s="21"/>
      <c r="Q190" s="21"/>
      <c r="R190" s="21"/>
      <c r="S190" s="21"/>
      <c r="T190" s="21"/>
      <c r="U190" s="21"/>
      <c r="V190" s="21"/>
      <c r="W190" s="21"/>
    </row>
    <row r="191" spans="1:23" hidden="1" x14ac:dyDescent="0.2">
      <c r="B191" s="21"/>
      <c r="E191" s="21"/>
      <c r="F191" s="21"/>
      <c r="G191" s="21"/>
      <c r="H191" s="169"/>
      <c r="I191" s="169"/>
      <c r="J191" s="169"/>
      <c r="K191" s="21"/>
      <c r="M191" s="21"/>
      <c r="N191" s="62"/>
      <c r="O191" s="21"/>
      <c r="Q191" s="21"/>
      <c r="R191" s="21"/>
      <c r="S191" s="21"/>
      <c r="T191" s="21"/>
      <c r="U191" s="21"/>
      <c r="V191" s="21"/>
      <c r="W191" s="21"/>
    </row>
    <row r="192" spans="1:23" hidden="1" x14ac:dyDescent="0.2">
      <c r="B192" s="21"/>
      <c r="E192" s="21"/>
      <c r="F192" s="21"/>
      <c r="G192" s="21"/>
      <c r="H192" s="169"/>
      <c r="I192" s="169"/>
      <c r="J192" s="169"/>
      <c r="K192" s="21"/>
      <c r="M192" s="21"/>
      <c r="N192" s="62"/>
      <c r="O192" s="21"/>
      <c r="Q192" s="21"/>
      <c r="R192" s="21"/>
      <c r="S192" s="21"/>
      <c r="T192" s="21"/>
      <c r="U192" s="21"/>
      <c r="V192" s="21"/>
      <c r="W192" s="21"/>
    </row>
    <row r="193" spans="1:23" hidden="1" x14ac:dyDescent="0.2">
      <c r="B193" s="21"/>
      <c r="E193" s="21"/>
      <c r="F193" s="21"/>
      <c r="G193" s="21"/>
      <c r="H193" s="169"/>
      <c r="I193" s="169"/>
      <c r="J193" s="169"/>
      <c r="K193" s="21"/>
      <c r="M193" s="21"/>
      <c r="N193" s="62"/>
      <c r="O193" s="21"/>
      <c r="Q193" s="21"/>
      <c r="R193" s="21"/>
      <c r="S193" s="21"/>
      <c r="T193" s="21"/>
      <c r="U193" s="21"/>
      <c r="V193" s="21"/>
      <c r="W193" s="21"/>
    </row>
    <row r="194" spans="1:23" hidden="1" x14ac:dyDescent="0.2">
      <c r="B194" s="21"/>
      <c r="E194" s="21"/>
      <c r="F194" s="21"/>
      <c r="G194" s="21"/>
      <c r="H194" s="169"/>
      <c r="I194" s="169"/>
      <c r="J194" s="169"/>
      <c r="K194" s="21"/>
      <c r="M194" s="21"/>
      <c r="N194" s="62"/>
      <c r="O194" s="21"/>
      <c r="Q194" s="21"/>
      <c r="R194" s="21"/>
      <c r="S194" s="21"/>
      <c r="T194" s="21"/>
      <c r="U194" s="21"/>
      <c r="V194" s="21"/>
      <c r="W194" s="21"/>
    </row>
    <row r="195" spans="1:23" hidden="1" x14ac:dyDescent="0.2">
      <c r="B195" s="21"/>
      <c r="E195" s="21"/>
      <c r="F195" s="21"/>
      <c r="G195" s="21"/>
      <c r="H195" s="169"/>
      <c r="I195" s="169"/>
      <c r="J195" s="169"/>
      <c r="K195" s="21"/>
      <c r="M195" s="21"/>
      <c r="N195" s="62"/>
      <c r="O195" s="21"/>
      <c r="Q195" s="21"/>
      <c r="R195" s="21"/>
      <c r="S195" s="21"/>
      <c r="T195" s="21"/>
      <c r="U195" s="21"/>
      <c r="V195" s="21"/>
      <c r="W195" s="21"/>
    </row>
    <row r="196" spans="1:23" hidden="1" x14ac:dyDescent="0.2">
      <c r="B196" s="21"/>
      <c r="E196" s="21"/>
      <c r="F196" s="21"/>
      <c r="G196" s="21"/>
      <c r="H196" s="169"/>
      <c r="I196" s="169"/>
      <c r="J196" s="169"/>
      <c r="K196" s="21"/>
      <c r="M196" s="21"/>
      <c r="N196" s="62"/>
      <c r="O196" s="21"/>
      <c r="Q196" s="21"/>
      <c r="R196" s="21"/>
      <c r="S196" s="21"/>
      <c r="T196" s="21"/>
      <c r="U196" s="21"/>
      <c r="V196" s="21"/>
      <c r="W196" s="21"/>
    </row>
    <row r="197" spans="1:23" hidden="1" x14ac:dyDescent="0.2">
      <c r="B197" s="21"/>
      <c r="E197" s="21"/>
      <c r="F197" s="21"/>
      <c r="G197" s="21"/>
      <c r="H197" s="169"/>
      <c r="I197" s="169"/>
      <c r="J197" s="169"/>
      <c r="K197" s="21"/>
      <c r="M197" s="21"/>
      <c r="N197" s="62"/>
      <c r="O197" s="21"/>
      <c r="Q197" s="21"/>
      <c r="R197" s="21"/>
      <c r="S197" s="21"/>
      <c r="T197" s="21"/>
      <c r="U197" s="21"/>
      <c r="V197" s="21"/>
      <c r="W197" s="21"/>
    </row>
    <row r="198" spans="1:23" hidden="1" x14ac:dyDescent="0.2">
      <c r="B198" s="21"/>
      <c r="E198" s="21"/>
      <c r="F198" s="21"/>
      <c r="G198" s="21"/>
      <c r="H198" s="169"/>
      <c r="I198" s="169"/>
      <c r="J198" s="169"/>
      <c r="K198" s="21"/>
      <c r="M198" s="62"/>
      <c r="N198" s="21"/>
      <c r="O198" s="21"/>
      <c r="Q198" s="21"/>
      <c r="R198" s="21"/>
      <c r="S198" s="21"/>
      <c r="T198" s="21"/>
      <c r="U198" s="21"/>
      <c r="V198" s="21"/>
      <c r="W198" s="21"/>
    </row>
    <row r="199" spans="1:23" hidden="1" x14ac:dyDescent="0.2">
      <c r="B199" s="21"/>
      <c r="E199" s="21"/>
      <c r="F199" s="21"/>
      <c r="G199" s="21"/>
      <c r="H199" s="169"/>
      <c r="I199" s="169"/>
      <c r="J199" s="169"/>
      <c r="K199" s="21"/>
      <c r="M199" s="21"/>
      <c r="N199" s="21"/>
      <c r="O199" s="21"/>
      <c r="Q199" s="21"/>
      <c r="R199" s="21"/>
      <c r="S199" s="21"/>
      <c r="T199" s="21"/>
      <c r="U199" s="21"/>
      <c r="V199" s="21"/>
      <c r="W199" s="21"/>
    </row>
    <row r="200" spans="1:23" hidden="1" x14ac:dyDescent="0.2">
      <c r="A200" s="53"/>
      <c r="B200" s="21"/>
      <c r="E200" s="21"/>
      <c r="F200" s="21"/>
      <c r="G200" s="21"/>
      <c r="H200" s="169"/>
      <c r="I200" s="169"/>
      <c r="J200" s="169"/>
      <c r="K200" s="21"/>
      <c r="M200" s="21"/>
      <c r="N200" s="21"/>
      <c r="O200" s="21"/>
      <c r="Q200" s="21"/>
      <c r="R200" s="21"/>
      <c r="S200" s="21"/>
      <c r="T200" s="21"/>
      <c r="U200" s="21"/>
      <c r="V200" s="21"/>
      <c r="W200" s="21"/>
    </row>
    <row r="201" spans="1:23" hidden="1" x14ac:dyDescent="0.2">
      <c r="A201" s="53"/>
      <c r="B201" s="21"/>
      <c r="E201" s="21"/>
      <c r="F201" s="21"/>
      <c r="G201" s="21"/>
      <c r="H201" s="169"/>
      <c r="I201" s="169"/>
      <c r="J201" s="169"/>
      <c r="K201" s="21"/>
      <c r="M201" s="21"/>
      <c r="N201" s="21"/>
      <c r="O201" s="21"/>
      <c r="Q201" s="21"/>
      <c r="R201" s="21"/>
      <c r="S201" s="21"/>
      <c r="T201" s="21"/>
      <c r="U201" s="21"/>
      <c r="V201" s="21"/>
      <c r="W201" s="21"/>
    </row>
    <row r="202" spans="1:23" hidden="1" x14ac:dyDescent="0.2">
      <c r="A202" s="53"/>
      <c r="B202" s="21"/>
      <c r="E202" s="21"/>
      <c r="F202" s="21"/>
      <c r="G202" s="21"/>
      <c r="H202" s="169"/>
      <c r="I202" s="169"/>
      <c r="J202" s="169"/>
      <c r="K202" s="21"/>
      <c r="M202" s="21"/>
      <c r="N202" s="21"/>
      <c r="O202" s="21"/>
      <c r="Q202" s="21"/>
      <c r="R202" s="21"/>
      <c r="S202" s="21"/>
      <c r="T202" s="21"/>
      <c r="U202" s="21"/>
      <c r="V202" s="21"/>
      <c r="W202" s="21"/>
    </row>
    <row r="203" spans="1:23" hidden="1" x14ac:dyDescent="0.2">
      <c r="A203" s="53"/>
      <c r="B203" s="21"/>
      <c r="E203" s="21"/>
      <c r="F203" s="21"/>
      <c r="G203" s="21"/>
      <c r="H203" s="169"/>
      <c r="I203" s="169"/>
      <c r="J203" s="169"/>
      <c r="K203" s="21"/>
      <c r="M203" s="21"/>
      <c r="N203" s="21"/>
      <c r="O203" s="21"/>
      <c r="Q203" s="21"/>
      <c r="R203" s="21"/>
      <c r="S203" s="21"/>
      <c r="T203" s="21"/>
      <c r="U203" s="21"/>
      <c r="V203" s="21"/>
      <c r="W203" s="21"/>
    </row>
    <row r="204" spans="1:23" hidden="1" x14ac:dyDescent="0.2">
      <c r="A204" s="53"/>
      <c r="B204" s="21"/>
      <c r="E204" s="21"/>
      <c r="F204" s="21"/>
      <c r="G204" s="21"/>
      <c r="H204" s="169"/>
      <c r="I204" s="169"/>
      <c r="J204" s="169"/>
      <c r="K204" s="21"/>
      <c r="M204" s="21"/>
      <c r="N204" s="21"/>
      <c r="O204" s="21"/>
      <c r="Q204" s="21"/>
      <c r="R204" s="21"/>
      <c r="S204" s="21"/>
      <c r="T204" s="21"/>
      <c r="U204" s="21"/>
      <c r="V204" s="21"/>
      <c r="W204" s="21"/>
    </row>
    <row r="205" spans="1:23" hidden="1" x14ac:dyDescent="0.2">
      <c r="A205" s="53"/>
      <c r="B205" s="21"/>
      <c r="E205" s="21"/>
      <c r="F205" s="21"/>
      <c r="G205" s="21"/>
      <c r="H205" s="169"/>
      <c r="I205" s="169"/>
      <c r="J205" s="169"/>
      <c r="K205" s="21"/>
      <c r="M205" s="21"/>
      <c r="N205" s="21"/>
      <c r="O205" s="21"/>
      <c r="Q205" s="21"/>
      <c r="R205" s="21"/>
      <c r="S205" s="21"/>
      <c r="T205" s="21"/>
      <c r="U205" s="21"/>
      <c r="V205" s="21"/>
      <c r="W205" s="21"/>
    </row>
    <row r="206" spans="1:23" hidden="1" x14ac:dyDescent="0.2">
      <c r="A206" s="53"/>
      <c r="B206" s="21"/>
      <c r="E206" s="21"/>
      <c r="F206" s="21"/>
      <c r="G206" s="21"/>
      <c r="H206" s="169"/>
      <c r="I206" s="169"/>
      <c r="J206" s="169"/>
      <c r="K206" s="21"/>
      <c r="M206" s="21"/>
      <c r="N206" s="21"/>
      <c r="O206" s="21"/>
      <c r="Q206" s="21"/>
      <c r="R206" s="21"/>
      <c r="S206" s="21"/>
      <c r="T206" s="21"/>
      <c r="U206" s="21"/>
      <c r="V206" s="21"/>
      <c r="W206" s="21"/>
    </row>
    <row r="207" spans="1:23" hidden="1" x14ac:dyDescent="0.2">
      <c r="A207" s="54"/>
      <c r="B207" s="21"/>
      <c r="E207" s="21"/>
      <c r="F207" s="21"/>
      <c r="G207" s="21"/>
      <c r="H207" s="169"/>
      <c r="I207" s="169"/>
      <c r="J207" s="169"/>
      <c r="K207" s="21"/>
      <c r="M207" s="21"/>
      <c r="N207" s="21"/>
      <c r="O207" s="21"/>
      <c r="Q207" s="21"/>
      <c r="R207" s="21"/>
      <c r="S207" s="21"/>
      <c r="T207" s="21"/>
      <c r="U207" s="21"/>
      <c r="V207" s="21"/>
      <c r="W207" s="21"/>
    </row>
    <row r="208" spans="1:23" hidden="1" x14ac:dyDescent="0.2">
      <c r="A208" s="21"/>
      <c r="B208" s="21"/>
      <c r="E208" s="21"/>
      <c r="F208" s="21"/>
      <c r="G208" s="21"/>
      <c r="H208" s="169"/>
      <c r="I208" s="169"/>
      <c r="J208" s="169"/>
      <c r="K208" s="21"/>
      <c r="M208" s="21"/>
      <c r="N208" s="21"/>
      <c r="O208" s="21"/>
      <c r="Q208" s="21"/>
      <c r="R208" s="21"/>
      <c r="S208" s="21"/>
      <c r="T208" s="21"/>
      <c r="U208" s="21"/>
      <c r="V208" s="21"/>
      <c r="W208" s="21"/>
    </row>
    <row r="209" spans="1:23" hidden="1" x14ac:dyDescent="0.2">
      <c r="A209" s="21"/>
      <c r="B209" s="21"/>
      <c r="E209" s="21"/>
      <c r="F209" s="21"/>
      <c r="G209" s="21"/>
      <c r="H209" s="169"/>
      <c r="I209" s="169"/>
      <c r="J209" s="169"/>
      <c r="K209" s="21"/>
      <c r="M209" s="21"/>
      <c r="N209" s="21"/>
      <c r="O209" s="21"/>
      <c r="Q209" s="21"/>
      <c r="R209" s="21"/>
      <c r="S209" s="21"/>
      <c r="T209" s="21"/>
      <c r="U209" s="21"/>
      <c r="V209" s="21"/>
      <c r="W209" s="21"/>
    </row>
    <row r="210" spans="1:23" hidden="1" x14ac:dyDescent="0.2">
      <c r="A210" s="21"/>
      <c r="B210" s="21"/>
      <c r="E210" s="21"/>
      <c r="F210" s="21"/>
      <c r="G210" s="21"/>
      <c r="H210" s="169"/>
      <c r="I210" s="169"/>
      <c r="J210" s="169"/>
      <c r="K210" s="21"/>
      <c r="M210" s="21"/>
      <c r="N210" s="21"/>
      <c r="O210" s="21"/>
      <c r="Q210" s="21"/>
      <c r="R210" s="21"/>
      <c r="S210" s="21"/>
      <c r="T210" s="21"/>
      <c r="U210" s="21"/>
      <c r="V210" s="21"/>
      <c r="W210" s="21"/>
    </row>
    <row r="211" spans="1:23" hidden="1" x14ac:dyDescent="0.2">
      <c r="A211" s="55"/>
      <c r="B211" s="21"/>
      <c r="E211" s="21"/>
      <c r="F211" s="21"/>
      <c r="G211" s="21"/>
      <c r="H211" s="169"/>
      <c r="I211" s="169"/>
      <c r="J211" s="169"/>
      <c r="K211" s="21"/>
      <c r="M211" s="21"/>
      <c r="N211" s="21"/>
      <c r="O211" s="21"/>
      <c r="Q211" s="21"/>
      <c r="R211" s="21"/>
      <c r="S211" s="21"/>
      <c r="T211" s="21"/>
      <c r="U211" s="21"/>
      <c r="V211" s="21"/>
      <c r="W211" s="21"/>
    </row>
    <row r="212" spans="1:23" hidden="1" x14ac:dyDescent="0.2">
      <c r="A212" s="55"/>
      <c r="B212" s="21"/>
      <c r="E212" s="21"/>
      <c r="F212" s="21"/>
      <c r="G212" s="21"/>
      <c r="H212" s="169"/>
      <c r="I212" s="169"/>
      <c r="J212" s="169"/>
      <c r="K212" s="21"/>
      <c r="M212" s="21"/>
      <c r="N212" s="21"/>
      <c r="O212" s="21"/>
      <c r="Q212" s="21"/>
      <c r="R212" s="21"/>
      <c r="S212" s="21"/>
      <c r="T212" s="21"/>
      <c r="U212" s="21"/>
      <c r="V212" s="21"/>
      <c r="W212" s="21"/>
    </row>
    <row r="213" spans="1:23" hidden="1" x14ac:dyDescent="0.2">
      <c r="A213" s="55"/>
      <c r="B213" s="21"/>
      <c r="E213" s="21"/>
      <c r="F213" s="21"/>
      <c r="G213" s="21"/>
      <c r="H213" s="169"/>
      <c r="I213" s="169"/>
      <c r="J213" s="169"/>
      <c r="K213" s="21"/>
      <c r="M213" s="21"/>
      <c r="N213" s="21"/>
      <c r="O213" s="21"/>
      <c r="Q213" s="21"/>
      <c r="R213" s="21"/>
      <c r="S213" s="21"/>
      <c r="T213" s="21"/>
      <c r="U213" s="21"/>
      <c r="V213" s="21"/>
      <c r="W213" s="21"/>
    </row>
    <row r="214" spans="1:23" hidden="1" x14ac:dyDescent="0.2">
      <c r="A214" s="55"/>
      <c r="B214" s="21"/>
      <c r="E214" s="21"/>
      <c r="F214" s="21"/>
      <c r="G214" s="21"/>
      <c r="H214" s="169"/>
      <c r="I214" s="169"/>
      <c r="J214" s="169"/>
      <c r="K214" s="21"/>
      <c r="M214" s="21"/>
      <c r="N214" s="21"/>
      <c r="O214" s="21"/>
      <c r="Q214" s="21"/>
      <c r="R214" s="21"/>
      <c r="S214" s="21"/>
      <c r="T214" s="21"/>
      <c r="U214" s="21"/>
      <c r="V214" s="21"/>
      <c r="W214" s="21"/>
    </row>
    <row r="215" spans="1:23" hidden="1" x14ac:dyDescent="0.2">
      <c r="A215" s="21"/>
      <c r="B215" s="21"/>
      <c r="E215" s="21"/>
      <c r="F215" s="21"/>
      <c r="G215" s="21"/>
      <c r="H215" s="169"/>
      <c r="I215" s="169"/>
      <c r="J215" s="169"/>
      <c r="K215" s="21"/>
      <c r="M215" s="21"/>
      <c r="N215" s="21"/>
      <c r="O215" s="21"/>
      <c r="Q215" s="21"/>
      <c r="R215" s="21"/>
      <c r="S215" s="21"/>
      <c r="T215" s="21"/>
      <c r="U215" s="21"/>
      <c r="V215" s="21"/>
      <c r="W215" s="21"/>
    </row>
    <row r="216" spans="1:23" hidden="1" x14ac:dyDescent="0.2">
      <c r="A216" s="21"/>
      <c r="B216" s="21"/>
      <c r="E216" s="21"/>
      <c r="F216" s="21"/>
      <c r="G216" s="21"/>
      <c r="H216" s="169"/>
      <c r="I216" s="169"/>
      <c r="J216" s="169"/>
      <c r="K216" s="21"/>
      <c r="M216" s="21"/>
      <c r="N216" s="21"/>
      <c r="O216" s="21"/>
      <c r="Q216" s="21"/>
      <c r="R216" s="21"/>
      <c r="S216" s="21"/>
      <c r="T216" s="21"/>
      <c r="U216" s="21"/>
      <c r="V216" s="21"/>
      <c r="W216" s="21"/>
    </row>
    <row r="217" spans="1:23" hidden="1" x14ac:dyDescent="0.2">
      <c r="A217" s="21"/>
      <c r="B217" s="21"/>
      <c r="E217" s="21"/>
      <c r="F217" s="21"/>
      <c r="G217" s="21"/>
      <c r="H217" s="169"/>
      <c r="I217" s="169"/>
      <c r="J217" s="169"/>
      <c r="K217" s="21"/>
      <c r="M217" s="21"/>
      <c r="N217" s="21"/>
      <c r="O217" s="21"/>
      <c r="Q217" s="21"/>
      <c r="R217" s="21"/>
      <c r="S217" s="21"/>
      <c r="T217" s="21"/>
      <c r="U217" s="21"/>
      <c r="V217" s="21"/>
      <c r="W217" s="21"/>
    </row>
    <row r="218" spans="1:23" hidden="1" x14ac:dyDescent="0.2">
      <c r="A218" s="21"/>
      <c r="B218" s="21"/>
      <c r="E218" s="21"/>
      <c r="F218" s="21"/>
      <c r="G218" s="21"/>
      <c r="H218" s="169"/>
      <c r="I218" s="169"/>
      <c r="J218" s="169"/>
      <c r="K218" s="21"/>
      <c r="M218" s="21"/>
      <c r="N218" s="21"/>
      <c r="O218" s="21"/>
      <c r="Q218" s="21"/>
      <c r="R218" s="21"/>
      <c r="S218" s="21"/>
      <c r="T218" s="21"/>
      <c r="U218" s="21"/>
      <c r="V218" s="21"/>
      <c r="W218" s="21"/>
    </row>
    <row r="219" spans="1:23" hidden="1" x14ac:dyDescent="0.2">
      <c r="A219" s="21"/>
      <c r="B219" s="21"/>
      <c r="E219" s="21"/>
      <c r="F219" s="21"/>
      <c r="G219" s="21"/>
      <c r="H219" s="169"/>
      <c r="I219" s="169"/>
      <c r="J219" s="169"/>
      <c r="K219" s="21"/>
      <c r="M219" s="21"/>
      <c r="N219" s="21"/>
      <c r="O219" s="21"/>
      <c r="Q219" s="21"/>
      <c r="R219" s="21"/>
      <c r="S219" s="21"/>
      <c r="T219" s="21"/>
      <c r="U219" s="21"/>
      <c r="V219" s="21"/>
      <c r="W219" s="21"/>
    </row>
    <row r="220" spans="1:23" hidden="1" x14ac:dyDescent="0.2">
      <c r="A220" s="21"/>
      <c r="B220" s="21"/>
      <c r="E220" s="21"/>
      <c r="F220" s="21"/>
      <c r="G220" s="21"/>
      <c r="H220" s="169"/>
      <c r="I220" s="169"/>
      <c r="J220" s="169"/>
      <c r="K220" s="21"/>
      <c r="M220" s="62"/>
      <c r="N220" s="21"/>
      <c r="O220" s="21"/>
      <c r="Q220" s="21"/>
      <c r="R220" s="21"/>
      <c r="S220" s="21"/>
      <c r="T220" s="21"/>
      <c r="U220" s="21"/>
      <c r="V220" s="21"/>
      <c r="W220" s="21"/>
    </row>
    <row r="221" spans="1:23" hidden="1" x14ac:dyDescent="0.2">
      <c r="A221" s="21"/>
      <c r="B221" s="21"/>
      <c r="E221" s="21"/>
      <c r="F221" s="21"/>
      <c r="G221" s="21"/>
      <c r="H221" s="169"/>
      <c r="I221" s="169"/>
      <c r="J221" s="169"/>
      <c r="K221" s="21"/>
      <c r="M221" s="21"/>
      <c r="N221" s="62"/>
      <c r="O221" s="21"/>
      <c r="Q221" s="21"/>
      <c r="R221" s="21"/>
      <c r="S221" s="21"/>
      <c r="T221" s="21"/>
      <c r="U221" s="21"/>
      <c r="V221" s="21"/>
      <c r="W221" s="21"/>
    </row>
    <row r="222" spans="1:23" hidden="1" x14ac:dyDescent="0.2">
      <c r="B222" s="21"/>
      <c r="E222" s="21"/>
      <c r="F222" s="21"/>
      <c r="G222" s="21"/>
      <c r="H222" s="169"/>
      <c r="I222" s="169"/>
      <c r="J222" s="169"/>
      <c r="K222" s="21"/>
      <c r="M222" s="21"/>
      <c r="N222" s="62"/>
      <c r="O222" s="21"/>
      <c r="Q222" s="21"/>
      <c r="R222" s="21"/>
      <c r="S222" s="21"/>
      <c r="T222" s="21"/>
      <c r="U222" s="21"/>
      <c r="V222" s="21"/>
      <c r="W222" s="21"/>
    </row>
    <row r="223" spans="1:23" hidden="1" x14ac:dyDescent="0.2">
      <c r="B223" s="21"/>
      <c r="E223" s="21"/>
      <c r="F223" s="21"/>
      <c r="G223" s="21"/>
      <c r="H223" s="169"/>
      <c r="I223" s="169"/>
      <c r="J223" s="169"/>
      <c r="K223" s="21"/>
      <c r="M223" s="21"/>
      <c r="N223" s="62"/>
      <c r="O223" s="21"/>
      <c r="Q223" s="21"/>
      <c r="R223" s="21"/>
      <c r="S223" s="21"/>
      <c r="T223" s="21"/>
      <c r="U223" s="21"/>
      <c r="V223" s="21"/>
      <c r="W223" s="21"/>
    </row>
    <row r="224" spans="1:23" hidden="1" x14ac:dyDescent="0.2">
      <c r="B224" s="21"/>
      <c r="E224" s="21"/>
      <c r="F224" s="21"/>
      <c r="G224" s="21"/>
      <c r="H224" s="169"/>
      <c r="I224" s="169"/>
      <c r="J224" s="169"/>
      <c r="K224" s="21"/>
      <c r="M224" s="21"/>
      <c r="N224" s="62"/>
      <c r="O224" s="21"/>
      <c r="Q224" s="21"/>
      <c r="R224" s="21"/>
      <c r="S224" s="21"/>
      <c r="T224" s="21"/>
      <c r="U224" s="21"/>
      <c r="V224" s="21"/>
      <c r="W224" s="21"/>
    </row>
    <row r="225" spans="2:23" hidden="1" x14ac:dyDescent="0.2">
      <c r="B225" s="21"/>
      <c r="E225" s="21"/>
      <c r="F225" s="21"/>
      <c r="G225" s="21"/>
      <c r="H225" s="169"/>
      <c r="I225" s="169"/>
      <c r="J225" s="169"/>
      <c r="K225" s="21"/>
      <c r="M225" s="21"/>
      <c r="N225" s="62"/>
      <c r="O225" s="21"/>
      <c r="Q225" s="21"/>
      <c r="R225" s="21"/>
      <c r="S225" s="21"/>
      <c r="T225" s="21"/>
      <c r="U225" s="21"/>
      <c r="V225" s="21"/>
      <c r="W225" s="21"/>
    </row>
    <row r="226" spans="2:23" hidden="1" x14ac:dyDescent="0.2">
      <c r="B226" s="21"/>
      <c r="E226" s="21"/>
      <c r="F226" s="21"/>
      <c r="G226" s="21"/>
      <c r="H226" s="169"/>
      <c r="I226" s="169"/>
      <c r="J226" s="169"/>
      <c r="K226" s="21"/>
      <c r="M226" s="21"/>
      <c r="N226" s="62"/>
      <c r="O226" s="21"/>
      <c r="Q226" s="21"/>
      <c r="R226" s="21"/>
      <c r="S226" s="21"/>
      <c r="T226" s="21"/>
      <c r="U226" s="21"/>
      <c r="V226" s="21"/>
      <c r="W226" s="21"/>
    </row>
    <row r="227" spans="2:23" hidden="1" x14ac:dyDescent="0.2">
      <c r="B227" s="21"/>
      <c r="E227" s="21"/>
      <c r="F227" s="21"/>
      <c r="G227" s="21"/>
      <c r="H227" s="169"/>
      <c r="I227" s="169"/>
      <c r="J227" s="169"/>
      <c r="K227" s="21"/>
      <c r="M227" s="21"/>
      <c r="N227" s="62"/>
      <c r="O227" s="21"/>
      <c r="Q227" s="21"/>
      <c r="R227" s="21"/>
      <c r="S227" s="21"/>
      <c r="T227" s="21"/>
      <c r="U227" s="21"/>
      <c r="V227" s="21"/>
      <c r="W227" s="21"/>
    </row>
    <row r="228" spans="2:23" hidden="1" x14ac:dyDescent="0.2">
      <c r="B228" s="21"/>
      <c r="E228" s="21"/>
      <c r="F228" s="21"/>
      <c r="G228" s="21"/>
      <c r="H228" s="169"/>
      <c r="I228" s="169"/>
      <c r="J228" s="169"/>
      <c r="K228" s="21"/>
      <c r="M228" s="21"/>
      <c r="N228" s="62"/>
      <c r="O228" s="21"/>
      <c r="Q228" s="21"/>
      <c r="R228" s="21"/>
      <c r="S228" s="21"/>
      <c r="T228" s="21"/>
      <c r="U228" s="21"/>
      <c r="V228" s="21"/>
      <c r="W228" s="21"/>
    </row>
    <row r="229" spans="2:23" hidden="1" x14ac:dyDescent="0.2">
      <c r="B229" s="21"/>
      <c r="E229" s="21"/>
      <c r="F229" s="21"/>
      <c r="G229" s="21"/>
      <c r="H229" s="169"/>
      <c r="I229" s="169"/>
      <c r="J229" s="169"/>
      <c r="K229" s="21"/>
      <c r="M229" s="21"/>
      <c r="N229" s="62"/>
      <c r="O229" s="21"/>
      <c r="Q229" s="21"/>
      <c r="R229" s="21"/>
      <c r="S229" s="21"/>
      <c r="T229" s="21"/>
      <c r="U229" s="21"/>
      <c r="V229" s="21"/>
      <c r="W229" s="21"/>
    </row>
    <row r="230" spans="2:23" hidden="1" x14ac:dyDescent="0.2">
      <c r="B230" s="21"/>
      <c r="E230" s="21"/>
      <c r="F230" s="21"/>
      <c r="G230" s="21"/>
      <c r="H230" s="169"/>
      <c r="I230" s="169"/>
      <c r="J230" s="169"/>
      <c r="K230" s="21"/>
      <c r="M230" s="21"/>
      <c r="N230" s="62"/>
      <c r="O230" s="21"/>
      <c r="Q230" s="21"/>
      <c r="R230" s="21"/>
      <c r="S230" s="21"/>
      <c r="T230" s="21"/>
      <c r="U230" s="21"/>
      <c r="V230" s="21"/>
      <c r="W230" s="21"/>
    </row>
    <row r="231" spans="2:23" hidden="1" x14ac:dyDescent="0.2">
      <c r="B231" s="21"/>
      <c r="E231" s="21"/>
      <c r="F231" s="21"/>
      <c r="G231" s="21"/>
      <c r="H231" s="169"/>
      <c r="I231" s="169"/>
      <c r="J231" s="169"/>
      <c r="K231" s="21"/>
      <c r="M231" s="21"/>
      <c r="N231" s="62"/>
      <c r="O231" s="21"/>
      <c r="Q231" s="21"/>
      <c r="R231" s="21"/>
      <c r="S231" s="21"/>
      <c r="T231" s="21"/>
      <c r="U231" s="21"/>
      <c r="V231" s="21"/>
      <c r="W231" s="21"/>
    </row>
    <row r="232" spans="2:23" hidden="1" x14ac:dyDescent="0.2">
      <c r="B232" s="21"/>
      <c r="E232" s="21"/>
      <c r="F232" s="21"/>
      <c r="G232" s="21"/>
      <c r="H232" s="169"/>
      <c r="I232" s="169"/>
      <c r="J232" s="169"/>
      <c r="K232" s="21"/>
      <c r="M232" s="21"/>
      <c r="N232" s="62"/>
      <c r="O232" s="21"/>
      <c r="Q232" s="21"/>
      <c r="R232" s="21"/>
      <c r="S232" s="21"/>
      <c r="T232" s="21"/>
      <c r="U232" s="21"/>
      <c r="V232" s="21"/>
      <c r="W232" s="21"/>
    </row>
    <row r="233" spans="2:23" hidden="1" x14ac:dyDescent="0.2">
      <c r="B233" s="21"/>
      <c r="E233" s="21"/>
      <c r="F233" s="21"/>
      <c r="G233" s="21"/>
      <c r="H233" s="169"/>
      <c r="I233" s="169"/>
      <c r="J233" s="169"/>
      <c r="K233" s="21"/>
      <c r="M233" s="21"/>
      <c r="N233" s="62"/>
      <c r="O233" s="21"/>
      <c r="Q233" s="21"/>
      <c r="R233" s="21"/>
      <c r="S233" s="21"/>
      <c r="T233" s="21"/>
      <c r="U233" s="21"/>
      <c r="V233" s="21"/>
      <c r="W233" s="21"/>
    </row>
    <row r="234" spans="2:23" hidden="1" x14ac:dyDescent="0.2">
      <c r="B234" s="21"/>
      <c r="E234" s="21"/>
      <c r="F234" s="21"/>
      <c r="G234" s="21"/>
      <c r="H234" s="169"/>
      <c r="I234" s="169"/>
      <c r="J234" s="169"/>
      <c r="K234" s="21"/>
      <c r="M234" s="21"/>
      <c r="N234" s="62"/>
      <c r="O234" s="21"/>
      <c r="Q234" s="21"/>
      <c r="R234" s="21"/>
      <c r="S234" s="21"/>
      <c r="T234" s="21"/>
      <c r="U234" s="21"/>
      <c r="V234" s="21"/>
      <c r="W234" s="21"/>
    </row>
    <row r="235" spans="2:23" hidden="1" x14ac:dyDescent="0.2">
      <c r="B235" s="21"/>
      <c r="E235" s="21"/>
      <c r="F235" s="21"/>
      <c r="G235" s="21"/>
      <c r="H235" s="169"/>
      <c r="I235" s="169"/>
      <c r="J235" s="169"/>
      <c r="K235" s="21"/>
      <c r="M235" s="21"/>
      <c r="N235" s="62"/>
      <c r="O235" s="21"/>
      <c r="Q235" s="21"/>
      <c r="R235" s="21"/>
      <c r="S235" s="21"/>
      <c r="T235" s="21"/>
      <c r="U235" s="21"/>
      <c r="V235" s="21"/>
      <c r="W235" s="21"/>
    </row>
    <row r="236" spans="2:23" hidden="1" x14ac:dyDescent="0.2">
      <c r="B236" s="21"/>
      <c r="E236" s="21"/>
      <c r="F236" s="21"/>
      <c r="G236" s="21"/>
      <c r="H236" s="169"/>
      <c r="I236" s="169"/>
      <c r="J236" s="169"/>
      <c r="K236" s="21"/>
      <c r="M236" s="21"/>
      <c r="N236" s="62"/>
      <c r="O236" s="21"/>
      <c r="Q236" s="21"/>
      <c r="R236" s="21"/>
      <c r="S236" s="21"/>
      <c r="T236" s="21"/>
      <c r="U236" s="21"/>
      <c r="V236" s="21"/>
      <c r="W236" s="21"/>
    </row>
    <row r="237" spans="2:23" hidden="1" x14ac:dyDescent="0.2">
      <c r="B237" s="21"/>
      <c r="E237" s="21"/>
      <c r="F237" s="21"/>
      <c r="G237" s="21"/>
      <c r="H237" s="169"/>
      <c r="I237" s="169"/>
      <c r="J237" s="169"/>
      <c r="K237" s="21"/>
      <c r="M237" s="21"/>
      <c r="N237" s="62"/>
      <c r="O237" s="21"/>
      <c r="Q237" s="21"/>
      <c r="R237" s="21"/>
      <c r="S237" s="21"/>
      <c r="T237" s="21"/>
      <c r="U237" s="21"/>
      <c r="V237" s="21"/>
      <c r="W237" s="21"/>
    </row>
    <row r="238" spans="2:23" hidden="1" x14ac:dyDescent="0.2">
      <c r="B238" s="21"/>
      <c r="E238" s="21"/>
      <c r="F238" s="21"/>
      <c r="G238" s="21"/>
      <c r="H238" s="169"/>
      <c r="I238" s="169"/>
      <c r="J238" s="169"/>
      <c r="K238" s="21"/>
      <c r="M238" s="21"/>
      <c r="N238" s="62"/>
      <c r="O238" s="21"/>
      <c r="Q238" s="21"/>
      <c r="R238" s="21"/>
      <c r="S238" s="21"/>
      <c r="T238" s="21"/>
      <c r="U238" s="21"/>
      <c r="V238" s="21"/>
      <c r="W238" s="21"/>
    </row>
    <row r="239" spans="2:23" hidden="1" x14ac:dyDescent="0.2">
      <c r="B239" s="21"/>
      <c r="E239" s="21"/>
      <c r="F239" s="21"/>
      <c r="G239" s="21"/>
      <c r="H239" s="169"/>
      <c r="I239" s="169"/>
      <c r="J239" s="169"/>
      <c r="K239" s="21"/>
      <c r="M239" s="21"/>
      <c r="N239" s="62"/>
      <c r="O239" s="21"/>
      <c r="Q239" s="21"/>
      <c r="R239" s="21"/>
      <c r="S239" s="21"/>
      <c r="T239" s="21"/>
      <c r="U239" s="21"/>
      <c r="V239" s="21"/>
      <c r="W239" s="21"/>
    </row>
    <row r="240" spans="2:23" hidden="1" x14ac:dyDescent="0.2">
      <c r="B240" s="21"/>
      <c r="E240" s="21"/>
      <c r="F240" s="21"/>
      <c r="G240" s="21"/>
      <c r="H240" s="169"/>
      <c r="I240" s="169"/>
      <c r="J240" s="169"/>
      <c r="K240" s="21"/>
      <c r="M240" s="21"/>
      <c r="N240" s="62"/>
      <c r="O240" s="21"/>
      <c r="Q240" s="21"/>
      <c r="R240" s="21"/>
      <c r="S240" s="21"/>
      <c r="T240" s="21"/>
      <c r="U240" s="21"/>
      <c r="V240" s="21"/>
      <c r="W240" s="21"/>
    </row>
    <row r="241" spans="2:23" hidden="1" x14ac:dyDescent="0.2">
      <c r="B241" s="21"/>
      <c r="E241" s="21"/>
      <c r="F241" s="21"/>
      <c r="G241" s="21"/>
      <c r="H241" s="169"/>
      <c r="I241" s="169"/>
      <c r="J241" s="169"/>
      <c r="K241" s="21"/>
      <c r="M241" s="21"/>
      <c r="N241" s="62"/>
      <c r="O241" s="21"/>
      <c r="Q241" s="21"/>
      <c r="R241" s="21"/>
      <c r="S241" s="21"/>
      <c r="T241" s="21"/>
      <c r="U241" s="21"/>
      <c r="V241" s="21"/>
      <c r="W241" s="21"/>
    </row>
    <row r="242" spans="2:23" hidden="1" x14ac:dyDescent="0.2">
      <c r="B242" s="21"/>
      <c r="E242" s="21"/>
      <c r="F242" s="21"/>
      <c r="G242" s="21"/>
      <c r="H242" s="169"/>
      <c r="I242" s="169"/>
      <c r="J242" s="169"/>
      <c r="K242" s="21"/>
      <c r="M242" s="21"/>
      <c r="N242" s="62"/>
      <c r="O242" s="21"/>
      <c r="Q242" s="21"/>
      <c r="R242" s="21"/>
      <c r="S242" s="21"/>
      <c r="T242" s="21"/>
      <c r="U242" s="21"/>
      <c r="V242" s="21"/>
      <c r="W242" s="21"/>
    </row>
    <row r="243" spans="2:23" hidden="1" x14ac:dyDescent="0.2">
      <c r="B243" s="21"/>
      <c r="E243" s="21"/>
      <c r="F243" s="21"/>
      <c r="G243" s="21"/>
      <c r="H243" s="169"/>
      <c r="I243" s="169"/>
      <c r="J243" s="169"/>
      <c r="K243" s="21"/>
      <c r="M243" s="21"/>
      <c r="N243" s="62"/>
      <c r="O243" s="21"/>
      <c r="Q243" s="21"/>
      <c r="R243" s="21"/>
      <c r="S243" s="21"/>
      <c r="T243" s="21"/>
      <c r="U243" s="21"/>
      <c r="V243" s="21"/>
      <c r="W243" s="21"/>
    </row>
    <row r="244" spans="2:23" hidden="1" x14ac:dyDescent="0.2">
      <c r="B244" s="21"/>
      <c r="E244" s="21"/>
      <c r="F244" s="21"/>
      <c r="G244" s="21"/>
      <c r="H244" s="169"/>
      <c r="I244" s="169"/>
      <c r="J244" s="169"/>
      <c r="K244" s="21"/>
      <c r="M244" s="21"/>
      <c r="N244" s="62"/>
      <c r="O244" s="21"/>
      <c r="Q244" s="21"/>
      <c r="R244" s="21"/>
      <c r="S244" s="21"/>
      <c r="T244" s="21"/>
      <c r="U244" s="21"/>
      <c r="V244" s="21"/>
      <c r="W244" s="21"/>
    </row>
    <row r="245" spans="2:23" hidden="1" x14ac:dyDescent="0.2">
      <c r="B245" s="21"/>
      <c r="E245" s="21"/>
      <c r="F245" s="21"/>
      <c r="G245" s="21"/>
      <c r="H245" s="169"/>
      <c r="I245" s="169"/>
      <c r="J245" s="169"/>
      <c r="K245" s="21"/>
      <c r="M245" s="21"/>
      <c r="N245" s="62"/>
      <c r="O245" s="21"/>
      <c r="Q245" s="21"/>
      <c r="R245" s="21"/>
      <c r="S245" s="21"/>
      <c r="T245" s="21"/>
      <c r="U245" s="21"/>
      <c r="V245" s="21"/>
      <c r="W245" s="21"/>
    </row>
    <row r="246" spans="2:23" hidden="1" x14ac:dyDescent="0.2">
      <c r="B246" s="21"/>
      <c r="E246" s="21"/>
      <c r="F246" s="21"/>
      <c r="G246" s="21"/>
      <c r="H246" s="169"/>
      <c r="I246" s="169"/>
      <c r="J246" s="169"/>
      <c r="K246" s="21"/>
      <c r="M246" s="21"/>
      <c r="N246" s="62"/>
      <c r="O246" s="21"/>
      <c r="Q246" s="21"/>
      <c r="R246" s="21"/>
      <c r="S246" s="21"/>
      <c r="T246" s="21"/>
      <c r="U246" s="21"/>
      <c r="V246" s="21"/>
      <c r="W246" s="21"/>
    </row>
    <row r="247" spans="2:23" hidden="1" x14ac:dyDescent="0.2">
      <c r="B247" s="21"/>
      <c r="E247" s="21"/>
      <c r="F247" s="21"/>
      <c r="G247" s="21"/>
      <c r="H247" s="169"/>
      <c r="I247" s="169"/>
      <c r="J247" s="169"/>
      <c r="K247" s="21"/>
      <c r="M247" s="21"/>
      <c r="N247" s="62"/>
      <c r="O247" s="21"/>
      <c r="Q247" s="21"/>
      <c r="R247" s="21"/>
      <c r="S247" s="21"/>
      <c r="T247" s="21"/>
      <c r="U247" s="21"/>
      <c r="V247" s="21"/>
      <c r="W247" s="21"/>
    </row>
    <row r="248" spans="2:23" hidden="1" x14ac:dyDescent="0.2">
      <c r="B248" s="21"/>
      <c r="E248" s="21"/>
      <c r="F248" s="21"/>
      <c r="G248" s="21"/>
      <c r="H248" s="169"/>
      <c r="I248" s="169"/>
      <c r="J248" s="169"/>
      <c r="K248" s="21"/>
      <c r="M248" s="21"/>
      <c r="N248" s="62"/>
      <c r="O248" s="21"/>
      <c r="Q248" s="21"/>
      <c r="R248" s="21"/>
      <c r="S248" s="21"/>
      <c r="T248" s="21"/>
      <c r="U248" s="21"/>
      <c r="V248" s="21"/>
      <c r="W248" s="21"/>
    </row>
    <row r="249" spans="2:23" hidden="1" x14ac:dyDescent="0.2">
      <c r="B249" s="21"/>
      <c r="E249" s="21"/>
      <c r="F249" s="21"/>
      <c r="G249" s="21"/>
      <c r="H249" s="169"/>
      <c r="I249" s="169"/>
      <c r="J249" s="169"/>
      <c r="K249" s="21"/>
      <c r="M249" s="21"/>
      <c r="N249" s="62"/>
      <c r="O249" s="21"/>
      <c r="Q249" s="21"/>
      <c r="R249" s="21"/>
      <c r="S249" s="21"/>
      <c r="T249" s="21"/>
      <c r="U249" s="21"/>
      <c r="V249" s="21"/>
      <c r="W249" s="21"/>
    </row>
    <row r="250" spans="2:23" hidden="1" x14ac:dyDescent="0.2">
      <c r="B250" s="21"/>
      <c r="E250" s="21"/>
      <c r="F250" s="21"/>
      <c r="G250" s="21"/>
      <c r="H250" s="169"/>
      <c r="I250" s="169"/>
      <c r="J250" s="169"/>
      <c r="K250" s="21"/>
      <c r="M250" s="21"/>
      <c r="N250" s="62"/>
      <c r="O250" s="21"/>
      <c r="Q250" s="21"/>
      <c r="R250" s="21"/>
      <c r="S250" s="21"/>
      <c r="T250" s="21"/>
      <c r="U250" s="21"/>
      <c r="V250" s="21"/>
      <c r="W250" s="21"/>
    </row>
    <row r="251" spans="2:23" hidden="1" x14ac:dyDescent="0.2">
      <c r="B251" s="21"/>
      <c r="E251" s="21"/>
      <c r="F251" s="21"/>
      <c r="G251" s="21"/>
      <c r="H251" s="169"/>
      <c r="I251" s="169"/>
      <c r="J251" s="169"/>
      <c r="K251" s="21"/>
      <c r="M251" s="21"/>
      <c r="N251" s="62"/>
      <c r="O251" s="21"/>
      <c r="Q251" s="21"/>
      <c r="R251" s="21"/>
      <c r="S251" s="21"/>
      <c r="T251" s="21"/>
      <c r="U251" s="21"/>
      <c r="V251" s="21"/>
      <c r="W251" s="21"/>
    </row>
    <row r="252" spans="2:23" hidden="1" x14ac:dyDescent="0.2">
      <c r="B252" s="21"/>
      <c r="E252" s="21"/>
      <c r="F252" s="21"/>
      <c r="G252" s="21"/>
      <c r="H252" s="169"/>
      <c r="I252" s="169"/>
      <c r="J252" s="169"/>
      <c r="K252" s="21"/>
      <c r="M252" s="21"/>
      <c r="N252" s="62"/>
      <c r="O252" s="21"/>
      <c r="Q252" s="21"/>
      <c r="R252" s="21"/>
      <c r="S252" s="21"/>
      <c r="T252" s="21"/>
      <c r="U252" s="21"/>
      <c r="V252" s="21"/>
      <c r="W252" s="21"/>
    </row>
    <row r="253" spans="2:23" hidden="1" x14ac:dyDescent="0.2">
      <c r="B253" s="21"/>
      <c r="E253" s="21"/>
      <c r="F253" s="21"/>
      <c r="G253" s="21"/>
      <c r="H253" s="169"/>
      <c r="I253" s="169"/>
      <c r="J253" s="169"/>
      <c r="K253" s="21"/>
      <c r="M253" s="21"/>
      <c r="N253" s="62"/>
      <c r="O253" s="21"/>
      <c r="Q253" s="21"/>
      <c r="R253" s="21"/>
      <c r="S253" s="21"/>
      <c r="T253" s="21"/>
      <c r="U253" s="21"/>
      <c r="V253" s="21"/>
      <c r="W253" s="21"/>
    </row>
    <row r="254" spans="2:23" hidden="1" x14ac:dyDescent="0.2">
      <c r="B254" s="21"/>
      <c r="E254" s="21"/>
      <c r="F254" s="21"/>
      <c r="G254" s="21"/>
      <c r="H254" s="169"/>
      <c r="I254" s="169"/>
      <c r="J254" s="169"/>
      <c r="K254" s="21"/>
      <c r="M254" s="21"/>
      <c r="N254" s="62"/>
      <c r="O254" s="21"/>
      <c r="Q254" s="21"/>
      <c r="R254" s="21"/>
      <c r="S254" s="21"/>
      <c r="T254" s="21"/>
      <c r="U254" s="21"/>
      <c r="V254" s="21"/>
      <c r="W254" s="21"/>
    </row>
    <row r="255" spans="2:23" hidden="1" x14ac:dyDescent="0.2">
      <c r="B255" s="21"/>
      <c r="E255" s="21"/>
      <c r="F255" s="21"/>
      <c r="G255" s="21"/>
      <c r="H255" s="169"/>
      <c r="I255" s="169"/>
      <c r="J255" s="169"/>
      <c r="K255" s="21"/>
      <c r="M255" s="21"/>
      <c r="N255" s="62"/>
      <c r="O255" s="21"/>
      <c r="Q255" s="21"/>
      <c r="R255" s="21"/>
      <c r="S255" s="21"/>
      <c r="T255" s="21"/>
      <c r="U255" s="21"/>
      <c r="V255" s="21"/>
      <c r="W255" s="21"/>
    </row>
    <row r="256" spans="2:23" hidden="1" x14ac:dyDescent="0.2">
      <c r="B256" s="21"/>
      <c r="E256" s="21"/>
      <c r="F256" s="21"/>
      <c r="G256" s="21"/>
      <c r="H256" s="169"/>
      <c r="I256" s="169"/>
      <c r="J256" s="169"/>
      <c r="K256" s="21"/>
      <c r="M256" s="21"/>
      <c r="N256" s="62"/>
      <c r="O256" s="21"/>
      <c r="Q256" s="21"/>
      <c r="R256" s="21"/>
      <c r="S256" s="21"/>
      <c r="T256" s="21"/>
      <c r="U256" s="21"/>
      <c r="V256" s="21"/>
      <c r="W256" s="21"/>
    </row>
    <row r="257" spans="2:23" hidden="1" x14ac:dyDescent="0.2">
      <c r="B257" s="21"/>
      <c r="E257" s="21"/>
      <c r="F257" s="21"/>
      <c r="G257" s="21"/>
      <c r="H257" s="169"/>
      <c r="I257" s="169"/>
      <c r="J257" s="169"/>
      <c r="K257" s="21"/>
      <c r="M257" s="21"/>
      <c r="N257" s="62"/>
      <c r="O257" s="21"/>
      <c r="Q257" s="21"/>
      <c r="R257" s="21"/>
      <c r="S257" s="21"/>
      <c r="T257" s="21"/>
      <c r="U257" s="21"/>
      <c r="V257" s="21"/>
      <c r="W257" s="21"/>
    </row>
    <row r="258" spans="2:23" hidden="1" x14ac:dyDescent="0.2">
      <c r="B258" s="21"/>
      <c r="E258" s="21"/>
      <c r="F258" s="21"/>
      <c r="G258" s="21"/>
      <c r="H258" s="169"/>
      <c r="I258" s="169"/>
      <c r="J258" s="169"/>
      <c r="K258" s="21"/>
      <c r="M258" s="21"/>
      <c r="N258" s="62"/>
      <c r="O258" s="21"/>
      <c r="Q258" s="21"/>
      <c r="R258" s="21"/>
      <c r="S258" s="21"/>
      <c r="T258" s="21"/>
      <c r="U258" s="21"/>
      <c r="V258" s="21"/>
      <c r="W258" s="21"/>
    </row>
    <row r="259" spans="2:23" hidden="1" x14ac:dyDescent="0.2">
      <c r="B259" s="21"/>
      <c r="E259" s="21"/>
      <c r="F259" s="21"/>
      <c r="G259" s="21"/>
      <c r="H259" s="169"/>
      <c r="I259" s="169"/>
      <c r="J259" s="169"/>
      <c r="K259" s="21"/>
      <c r="M259" s="21"/>
      <c r="N259" s="62"/>
      <c r="O259" s="21"/>
      <c r="Q259" s="21"/>
      <c r="R259" s="21"/>
      <c r="S259" s="21"/>
      <c r="T259" s="21"/>
      <c r="U259" s="21"/>
      <c r="V259" s="21"/>
      <c r="W259" s="21"/>
    </row>
    <row r="260" spans="2:23" hidden="1" x14ac:dyDescent="0.2">
      <c r="B260" s="21"/>
      <c r="E260" s="21"/>
      <c r="F260" s="21"/>
      <c r="G260" s="21"/>
      <c r="H260" s="169"/>
      <c r="I260" s="169"/>
      <c r="J260" s="169"/>
      <c r="K260" s="21"/>
      <c r="M260" s="21"/>
      <c r="N260" s="62"/>
      <c r="O260" s="21"/>
      <c r="Q260" s="21"/>
      <c r="R260" s="21"/>
      <c r="S260" s="21"/>
      <c r="T260" s="21"/>
      <c r="U260" s="21"/>
      <c r="V260" s="21"/>
      <c r="W260" s="21"/>
    </row>
    <row r="261" spans="2:23" hidden="1" x14ac:dyDescent="0.2">
      <c r="B261" s="21"/>
      <c r="E261" s="21"/>
      <c r="F261" s="21"/>
      <c r="G261" s="21"/>
      <c r="H261" s="169"/>
      <c r="I261" s="169"/>
      <c r="J261" s="169"/>
      <c r="K261" s="21"/>
      <c r="M261" s="21"/>
      <c r="N261" s="62"/>
      <c r="O261" s="21"/>
      <c r="Q261" s="21"/>
      <c r="R261" s="21"/>
      <c r="S261" s="21"/>
      <c r="T261" s="21"/>
      <c r="U261" s="21"/>
      <c r="V261" s="21"/>
      <c r="W261" s="21"/>
    </row>
    <row r="262" spans="2:23" hidden="1" x14ac:dyDescent="0.2">
      <c r="B262" s="21"/>
      <c r="E262" s="21"/>
      <c r="F262" s="21"/>
      <c r="G262" s="21"/>
      <c r="H262" s="169"/>
      <c r="I262" s="169"/>
      <c r="J262" s="169"/>
      <c r="K262" s="21"/>
      <c r="M262" s="21"/>
      <c r="N262" s="62"/>
      <c r="O262" s="21"/>
      <c r="Q262" s="21"/>
      <c r="R262" s="21"/>
      <c r="S262" s="21"/>
      <c r="T262" s="21"/>
      <c r="U262" s="21"/>
      <c r="V262" s="21"/>
      <c r="W262" s="21"/>
    </row>
    <row r="263" spans="2:23" hidden="1" x14ac:dyDescent="0.2">
      <c r="B263" s="21"/>
      <c r="E263" s="21"/>
      <c r="F263" s="21"/>
      <c r="G263" s="21"/>
      <c r="H263" s="169"/>
      <c r="I263" s="169"/>
      <c r="J263" s="169"/>
      <c r="K263" s="21"/>
      <c r="M263" s="21"/>
      <c r="N263" s="62"/>
      <c r="O263" s="21"/>
      <c r="Q263" s="21"/>
      <c r="R263" s="21"/>
      <c r="S263" s="21"/>
      <c r="T263" s="21"/>
      <c r="U263" s="21"/>
      <c r="V263" s="21"/>
      <c r="W263" s="21"/>
    </row>
    <row r="264" spans="2:23" hidden="1" x14ac:dyDescent="0.2">
      <c r="B264" s="21"/>
      <c r="E264" s="21"/>
      <c r="F264" s="21"/>
      <c r="G264" s="21"/>
      <c r="H264" s="169"/>
      <c r="I264" s="169"/>
      <c r="J264" s="169"/>
      <c r="K264" s="21"/>
      <c r="M264" s="21"/>
      <c r="N264" s="62"/>
      <c r="O264" s="21"/>
      <c r="Q264" s="21"/>
      <c r="R264" s="21"/>
      <c r="S264" s="21"/>
      <c r="T264" s="21"/>
      <c r="U264" s="21"/>
      <c r="V264" s="21"/>
      <c r="W264" s="21"/>
    </row>
    <row r="265" spans="2:23" hidden="1" x14ac:dyDescent="0.2">
      <c r="B265" s="21"/>
      <c r="E265" s="21"/>
      <c r="F265" s="21"/>
      <c r="G265" s="21"/>
      <c r="H265" s="169"/>
      <c r="I265" s="169"/>
      <c r="J265" s="169"/>
      <c r="K265" s="21"/>
      <c r="M265" s="21"/>
      <c r="N265" s="62"/>
      <c r="O265" s="21"/>
      <c r="Q265" s="21"/>
      <c r="R265" s="21"/>
      <c r="S265" s="21"/>
      <c r="T265" s="21"/>
      <c r="U265" s="21"/>
      <c r="V265" s="21"/>
      <c r="W265" s="21"/>
    </row>
    <row r="266" spans="2:23" hidden="1" x14ac:dyDescent="0.2">
      <c r="B266" s="21"/>
      <c r="E266" s="21"/>
      <c r="F266" s="21"/>
      <c r="G266" s="21"/>
      <c r="H266" s="169"/>
      <c r="I266" s="169"/>
      <c r="J266" s="169"/>
      <c r="K266" s="21"/>
      <c r="M266" s="21"/>
      <c r="N266" s="62"/>
      <c r="O266" s="21"/>
      <c r="Q266" s="21"/>
      <c r="R266" s="21"/>
      <c r="S266" s="21"/>
      <c r="T266" s="21"/>
      <c r="U266" s="21"/>
      <c r="V266" s="21"/>
      <c r="W266" s="21"/>
    </row>
    <row r="267" spans="2:23" hidden="1" x14ac:dyDescent="0.2">
      <c r="B267" s="21"/>
      <c r="E267" s="21"/>
      <c r="F267" s="21"/>
      <c r="G267" s="21"/>
      <c r="H267" s="169"/>
      <c r="I267" s="169"/>
      <c r="J267" s="169"/>
      <c r="K267" s="21"/>
      <c r="M267" s="21"/>
      <c r="N267" s="62"/>
      <c r="O267" s="21"/>
      <c r="Q267" s="21"/>
      <c r="R267" s="21"/>
      <c r="S267" s="21"/>
      <c r="T267" s="21"/>
      <c r="U267" s="21"/>
      <c r="V267" s="21"/>
      <c r="W267" s="21"/>
    </row>
    <row r="268" spans="2:23" hidden="1" x14ac:dyDescent="0.2">
      <c r="B268" s="21"/>
      <c r="E268" s="21"/>
      <c r="F268" s="21"/>
      <c r="G268" s="21"/>
      <c r="H268" s="169"/>
      <c r="I268" s="169"/>
      <c r="J268" s="169"/>
      <c r="K268" s="21"/>
      <c r="M268" s="21"/>
      <c r="N268" s="62"/>
      <c r="O268" s="21"/>
      <c r="Q268" s="21"/>
      <c r="R268" s="21"/>
      <c r="S268" s="21"/>
      <c r="T268" s="21"/>
      <c r="U268" s="21"/>
      <c r="V268" s="21"/>
      <c r="W268" s="21"/>
    </row>
    <row r="269" spans="2:23" hidden="1" x14ac:dyDescent="0.2">
      <c r="B269" s="21"/>
      <c r="E269" s="21"/>
      <c r="F269" s="21"/>
      <c r="G269" s="21"/>
      <c r="H269" s="169"/>
      <c r="I269" s="169"/>
      <c r="J269" s="169"/>
      <c r="K269" s="21"/>
      <c r="M269" s="21"/>
      <c r="N269" s="62"/>
      <c r="O269" s="21"/>
      <c r="Q269" s="21"/>
      <c r="R269" s="21"/>
      <c r="S269" s="21"/>
      <c r="T269" s="21"/>
      <c r="U269" s="21"/>
      <c r="V269" s="21"/>
      <c r="W269" s="21"/>
    </row>
    <row r="270" spans="2:23" hidden="1" x14ac:dyDescent="0.2">
      <c r="B270" s="21"/>
      <c r="E270" s="21"/>
      <c r="F270" s="21"/>
      <c r="G270" s="21"/>
      <c r="H270" s="169"/>
      <c r="I270" s="169"/>
      <c r="J270" s="169"/>
      <c r="K270" s="21"/>
      <c r="M270" s="21"/>
      <c r="N270" s="62"/>
      <c r="O270" s="21"/>
      <c r="Q270" s="21"/>
      <c r="R270" s="21"/>
      <c r="S270" s="21"/>
      <c r="T270" s="21"/>
      <c r="U270" s="21"/>
      <c r="V270" s="21"/>
      <c r="W270" s="21"/>
    </row>
    <row r="271" spans="2:23" hidden="1" x14ac:dyDescent="0.2">
      <c r="B271" s="21"/>
      <c r="E271" s="21"/>
      <c r="F271" s="21"/>
      <c r="G271" s="21"/>
      <c r="H271" s="169"/>
      <c r="I271" s="169"/>
      <c r="J271" s="169"/>
      <c r="K271" s="21"/>
      <c r="M271" s="21"/>
      <c r="N271" s="62"/>
      <c r="O271" s="21"/>
      <c r="Q271" s="21"/>
      <c r="R271" s="21"/>
      <c r="S271" s="21"/>
      <c r="T271" s="21"/>
      <c r="U271" s="21"/>
      <c r="V271" s="21"/>
      <c r="W271" s="21"/>
    </row>
    <row r="272" spans="2:23" hidden="1" x14ac:dyDescent="0.2">
      <c r="B272" s="21"/>
      <c r="E272" s="21"/>
      <c r="F272" s="21"/>
      <c r="G272" s="21"/>
      <c r="H272" s="169"/>
      <c r="I272" s="169"/>
      <c r="J272" s="169"/>
      <c r="K272" s="21"/>
      <c r="M272" s="21"/>
      <c r="N272" s="62"/>
      <c r="O272" s="21"/>
      <c r="Q272" s="21"/>
      <c r="R272" s="21"/>
      <c r="S272" s="21"/>
      <c r="T272" s="21"/>
      <c r="U272" s="21"/>
      <c r="V272" s="21"/>
      <c r="W272" s="21"/>
    </row>
    <row r="273" spans="2:23" hidden="1" x14ac:dyDescent="0.2">
      <c r="B273" s="21"/>
      <c r="E273" s="21"/>
      <c r="F273" s="21"/>
      <c r="G273" s="21"/>
      <c r="H273" s="169"/>
      <c r="I273" s="169"/>
      <c r="J273" s="169"/>
      <c r="K273" s="21"/>
      <c r="M273" s="21"/>
      <c r="N273" s="62"/>
      <c r="O273" s="21"/>
      <c r="Q273" s="21"/>
      <c r="R273" s="21"/>
      <c r="S273" s="21"/>
      <c r="T273" s="21"/>
      <c r="U273" s="21"/>
      <c r="V273" s="21"/>
      <c r="W273" s="21"/>
    </row>
    <row r="274" spans="2:23" hidden="1" x14ac:dyDescent="0.2">
      <c r="B274" s="21"/>
      <c r="E274" s="21"/>
      <c r="F274" s="21"/>
      <c r="G274" s="21"/>
      <c r="H274" s="169"/>
      <c r="I274" s="169"/>
      <c r="J274" s="169"/>
      <c r="K274" s="21"/>
      <c r="M274" s="21"/>
      <c r="N274" s="62"/>
      <c r="O274" s="21"/>
      <c r="Q274" s="21"/>
      <c r="R274" s="21"/>
      <c r="S274" s="21"/>
      <c r="T274" s="21"/>
      <c r="U274" s="21"/>
      <c r="V274" s="21"/>
      <c r="W274" s="21"/>
    </row>
    <row r="275" spans="2:23" hidden="1" x14ac:dyDescent="0.2">
      <c r="B275" s="21"/>
      <c r="E275" s="21"/>
      <c r="F275" s="21"/>
      <c r="G275" s="21"/>
      <c r="H275" s="169"/>
      <c r="I275" s="169"/>
      <c r="J275" s="169"/>
      <c r="K275" s="21"/>
      <c r="M275" s="21"/>
      <c r="N275" s="62"/>
      <c r="O275" s="21"/>
      <c r="Q275" s="21"/>
      <c r="R275" s="21"/>
      <c r="S275" s="21"/>
      <c r="T275" s="21"/>
      <c r="U275" s="21"/>
      <c r="V275" s="21"/>
      <c r="W275" s="21"/>
    </row>
    <row r="276" spans="2:23" hidden="1" x14ac:dyDescent="0.2">
      <c r="B276" s="21"/>
      <c r="E276" s="21"/>
      <c r="F276" s="21"/>
      <c r="G276" s="21"/>
      <c r="H276" s="169"/>
      <c r="I276" s="169"/>
      <c r="J276" s="169"/>
      <c r="K276" s="21"/>
      <c r="M276" s="21"/>
      <c r="N276" s="62"/>
      <c r="O276" s="21"/>
      <c r="Q276" s="21"/>
      <c r="R276" s="21"/>
      <c r="S276" s="21"/>
      <c r="T276" s="21"/>
      <c r="U276" s="21"/>
      <c r="V276" s="21"/>
      <c r="W276" s="21"/>
    </row>
    <row r="277" spans="2:23" hidden="1" x14ac:dyDescent="0.2">
      <c r="B277" s="21"/>
      <c r="E277" s="21"/>
      <c r="F277" s="21"/>
      <c r="G277" s="21"/>
      <c r="H277" s="169"/>
      <c r="I277" s="169"/>
      <c r="J277" s="169"/>
      <c r="K277" s="21"/>
      <c r="M277" s="21"/>
      <c r="N277" s="62"/>
      <c r="O277" s="21"/>
      <c r="Q277" s="21"/>
      <c r="R277" s="21"/>
      <c r="S277" s="21"/>
      <c r="T277" s="21"/>
      <c r="U277" s="21"/>
      <c r="V277" s="21"/>
      <c r="W277" s="21"/>
    </row>
    <row r="278" spans="2:23" hidden="1" x14ac:dyDescent="0.2">
      <c r="B278" s="21"/>
      <c r="E278" s="21"/>
      <c r="F278" s="21"/>
      <c r="G278" s="21"/>
      <c r="H278" s="169"/>
      <c r="I278" s="169"/>
      <c r="J278" s="169"/>
      <c r="K278" s="21"/>
      <c r="M278" s="21"/>
      <c r="N278" s="62"/>
      <c r="O278" s="21"/>
      <c r="Q278" s="21"/>
      <c r="R278" s="21"/>
      <c r="S278" s="21"/>
      <c r="T278" s="21"/>
      <c r="U278" s="21"/>
      <c r="V278" s="21"/>
      <c r="W278" s="21"/>
    </row>
    <row r="279" spans="2:23" hidden="1" x14ac:dyDescent="0.2">
      <c r="B279" s="21"/>
      <c r="E279" s="21"/>
      <c r="F279" s="21"/>
      <c r="G279" s="21"/>
      <c r="H279" s="169"/>
      <c r="I279" s="169"/>
      <c r="J279" s="169"/>
      <c r="K279" s="21"/>
      <c r="M279" s="21"/>
      <c r="N279" s="62"/>
      <c r="O279" s="21"/>
      <c r="Q279" s="21"/>
      <c r="R279" s="21"/>
      <c r="S279" s="21"/>
      <c r="T279" s="21"/>
      <c r="U279" s="21"/>
      <c r="V279" s="21"/>
      <c r="W279" s="21"/>
    </row>
    <row r="280" spans="2:23" hidden="1" x14ac:dyDescent="0.2">
      <c r="B280" s="21"/>
      <c r="E280" s="21"/>
      <c r="F280" s="21"/>
      <c r="G280" s="21"/>
      <c r="H280" s="169"/>
      <c r="I280" s="169"/>
      <c r="J280" s="169"/>
      <c r="K280" s="21"/>
      <c r="M280" s="21"/>
      <c r="N280" s="62"/>
      <c r="O280" s="21"/>
      <c r="Q280" s="21"/>
      <c r="R280" s="21"/>
      <c r="S280" s="21"/>
      <c r="T280" s="21"/>
      <c r="U280" s="21"/>
      <c r="V280" s="21"/>
      <c r="W280" s="21"/>
    </row>
    <row r="281" spans="2:23" hidden="1" x14ac:dyDescent="0.2">
      <c r="B281" s="21"/>
      <c r="E281" s="21"/>
      <c r="F281" s="21"/>
      <c r="G281" s="21"/>
      <c r="H281" s="169"/>
      <c r="I281" s="169"/>
      <c r="J281" s="169"/>
      <c r="K281" s="21"/>
      <c r="M281" s="21"/>
      <c r="N281" s="62"/>
      <c r="O281" s="21"/>
      <c r="Q281" s="21"/>
      <c r="R281" s="21"/>
      <c r="S281" s="21"/>
      <c r="T281" s="21"/>
      <c r="U281" s="21"/>
      <c r="V281" s="21"/>
      <c r="W281" s="21"/>
    </row>
    <row r="282" spans="2:23" hidden="1" x14ac:dyDescent="0.2">
      <c r="B282" s="21"/>
      <c r="E282" s="21"/>
      <c r="F282" s="21"/>
      <c r="G282" s="21"/>
      <c r="H282" s="169"/>
      <c r="I282" s="169"/>
      <c r="J282" s="169"/>
      <c r="K282" s="21"/>
      <c r="M282" s="21"/>
      <c r="N282" s="62"/>
      <c r="O282" s="21"/>
      <c r="Q282" s="21"/>
      <c r="R282" s="21"/>
      <c r="S282" s="21"/>
      <c r="T282" s="21"/>
      <c r="U282" s="21"/>
      <c r="V282" s="21"/>
      <c r="W282" s="21"/>
    </row>
    <row r="283" spans="2:23" hidden="1" x14ac:dyDescent="0.2">
      <c r="B283" s="21"/>
      <c r="E283" s="21"/>
      <c r="F283" s="21"/>
      <c r="G283" s="21"/>
      <c r="H283" s="169"/>
      <c r="I283" s="169"/>
      <c r="J283" s="169"/>
      <c r="K283" s="21"/>
      <c r="M283" s="21"/>
      <c r="N283" s="62"/>
      <c r="O283" s="21"/>
      <c r="Q283" s="21"/>
      <c r="R283" s="21"/>
      <c r="S283" s="21"/>
      <c r="T283" s="21"/>
      <c r="U283" s="21"/>
      <c r="V283" s="21"/>
      <c r="W283" s="21"/>
    </row>
    <row r="284" spans="2:23" hidden="1" x14ac:dyDescent="0.2">
      <c r="B284" s="21"/>
      <c r="E284" s="21"/>
      <c r="F284" s="21"/>
      <c r="G284" s="21"/>
      <c r="H284" s="169"/>
      <c r="I284" s="169"/>
      <c r="J284" s="169"/>
      <c r="K284" s="21"/>
      <c r="M284" s="21"/>
      <c r="N284" s="62"/>
      <c r="O284" s="21"/>
      <c r="Q284" s="21"/>
      <c r="R284" s="21"/>
      <c r="S284" s="21"/>
      <c r="T284" s="21"/>
      <c r="U284" s="21"/>
      <c r="V284" s="21"/>
      <c r="W284" s="21"/>
    </row>
    <row r="285" spans="2:23" hidden="1" x14ac:dyDescent="0.2">
      <c r="B285" s="21"/>
      <c r="E285" s="21"/>
      <c r="F285" s="21"/>
      <c r="G285" s="21"/>
      <c r="H285" s="169"/>
      <c r="I285" s="169"/>
      <c r="J285" s="169"/>
      <c r="K285" s="21"/>
      <c r="M285" s="21"/>
      <c r="N285" s="62"/>
      <c r="O285" s="21"/>
      <c r="Q285" s="21"/>
      <c r="R285" s="21"/>
      <c r="S285" s="21"/>
      <c r="T285" s="21"/>
      <c r="U285" s="21"/>
      <c r="V285" s="21"/>
      <c r="W285" s="21"/>
    </row>
    <row r="286" spans="2:23" hidden="1" x14ac:dyDescent="0.2">
      <c r="B286" s="21"/>
      <c r="E286" s="21"/>
      <c r="F286" s="21"/>
      <c r="G286" s="21"/>
      <c r="H286" s="169"/>
      <c r="I286" s="169"/>
      <c r="J286" s="169"/>
      <c r="K286" s="21"/>
      <c r="M286" s="21"/>
      <c r="N286" s="62"/>
      <c r="O286" s="21"/>
      <c r="Q286" s="21"/>
      <c r="R286" s="21"/>
      <c r="S286" s="21"/>
      <c r="T286" s="21"/>
      <c r="U286" s="21"/>
      <c r="V286" s="21"/>
      <c r="W286" s="21"/>
    </row>
    <row r="287" spans="2:23" hidden="1" x14ac:dyDescent="0.2">
      <c r="B287" s="21"/>
      <c r="E287" s="21"/>
      <c r="F287" s="21"/>
      <c r="G287" s="21"/>
      <c r="H287" s="169"/>
      <c r="I287" s="169"/>
      <c r="J287" s="169"/>
      <c r="K287" s="21"/>
      <c r="M287" s="21"/>
      <c r="N287" s="62"/>
      <c r="O287" s="21"/>
      <c r="Q287" s="21"/>
      <c r="R287" s="21"/>
      <c r="S287" s="21"/>
      <c r="T287" s="21"/>
      <c r="U287" s="21"/>
      <c r="V287" s="21"/>
      <c r="W287" s="21"/>
    </row>
    <row r="288" spans="2:23" hidden="1" x14ac:dyDescent="0.2">
      <c r="B288" s="21"/>
      <c r="E288" s="21"/>
      <c r="F288" s="21"/>
      <c r="G288" s="21"/>
      <c r="H288" s="169"/>
      <c r="I288" s="169"/>
      <c r="J288" s="169"/>
      <c r="K288" s="21"/>
      <c r="M288" s="21"/>
      <c r="N288" s="62"/>
      <c r="O288" s="21"/>
      <c r="Q288" s="21"/>
      <c r="R288" s="21"/>
      <c r="S288" s="21"/>
      <c r="T288" s="21"/>
      <c r="U288" s="21"/>
      <c r="V288" s="21"/>
      <c r="W288" s="21"/>
    </row>
    <row r="289" spans="1:41" hidden="1" x14ac:dyDescent="0.2">
      <c r="B289" s="21"/>
      <c r="E289" s="21"/>
      <c r="F289" s="21"/>
      <c r="G289" s="21"/>
      <c r="H289" s="169"/>
      <c r="I289" s="169"/>
      <c r="J289" s="169"/>
      <c r="K289" s="21"/>
      <c r="M289" s="21"/>
      <c r="N289" s="62"/>
      <c r="O289" s="21"/>
      <c r="Q289" s="21"/>
      <c r="R289" s="21"/>
      <c r="S289" s="21"/>
      <c r="T289" s="21"/>
      <c r="U289" s="21"/>
      <c r="V289" s="21"/>
      <c r="W289" s="21"/>
    </row>
    <row r="290" spans="1:41" hidden="1" x14ac:dyDescent="0.2">
      <c r="B290" s="21"/>
      <c r="E290" s="21"/>
      <c r="F290" s="21"/>
      <c r="G290" s="21"/>
      <c r="H290" s="169"/>
      <c r="I290" s="169"/>
      <c r="J290" s="169"/>
      <c r="K290" s="21"/>
      <c r="M290" s="21"/>
      <c r="N290" s="62"/>
      <c r="O290" s="21"/>
      <c r="Q290" s="21"/>
      <c r="R290" s="21"/>
      <c r="S290" s="21"/>
      <c r="T290" s="21"/>
      <c r="U290" s="21"/>
      <c r="V290" s="21"/>
      <c r="W290" s="21"/>
    </row>
    <row r="291" spans="1:41" hidden="1" x14ac:dyDescent="0.2">
      <c r="B291" s="21"/>
      <c r="E291" s="21"/>
      <c r="F291" s="21"/>
      <c r="G291" s="21"/>
      <c r="H291" s="169"/>
      <c r="I291" s="169"/>
      <c r="J291" s="169"/>
      <c r="K291" s="21"/>
      <c r="M291" s="21"/>
      <c r="N291" s="62"/>
      <c r="O291" s="21"/>
      <c r="Q291" s="21"/>
      <c r="R291" s="21"/>
      <c r="S291" s="21"/>
      <c r="T291" s="21"/>
      <c r="U291" s="21"/>
      <c r="V291" s="21"/>
      <c r="W291" s="21"/>
    </row>
    <row r="292" spans="1:41" hidden="1" x14ac:dyDescent="0.2">
      <c r="B292" s="21"/>
      <c r="E292" s="21"/>
      <c r="F292" s="21"/>
      <c r="G292" s="21"/>
      <c r="H292" s="169"/>
      <c r="I292" s="169"/>
      <c r="J292" s="169"/>
      <c r="K292" s="21"/>
      <c r="M292" s="21"/>
      <c r="N292" s="62"/>
      <c r="O292" s="21"/>
      <c r="Q292" s="21"/>
      <c r="R292" s="21"/>
      <c r="S292" s="21"/>
      <c r="T292" s="21"/>
      <c r="U292" s="21"/>
      <c r="V292" s="21"/>
      <c r="W292" s="21"/>
    </row>
    <row r="293" spans="1:41" hidden="1" x14ac:dyDescent="0.2">
      <c r="B293" s="21"/>
      <c r="E293" s="21"/>
      <c r="F293" s="21"/>
      <c r="G293" s="21"/>
      <c r="H293" s="169"/>
      <c r="I293" s="169"/>
      <c r="J293" s="169"/>
      <c r="K293" s="21"/>
      <c r="M293" s="21"/>
      <c r="N293" s="62"/>
      <c r="O293" s="21"/>
      <c r="Q293" s="21"/>
      <c r="R293" s="21"/>
      <c r="S293" s="21"/>
      <c r="T293" s="21"/>
      <c r="U293" s="21"/>
      <c r="V293" s="21"/>
      <c r="W293" s="21"/>
    </row>
    <row r="294" spans="1:41" hidden="1" x14ac:dyDescent="0.2">
      <c r="B294" s="21"/>
      <c r="E294" s="21"/>
      <c r="F294" s="21"/>
      <c r="G294" s="21"/>
      <c r="H294" s="169"/>
      <c r="I294" s="169"/>
      <c r="J294" s="169"/>
      <c r="K294" s="21"/>
      <c r="M294" s="21"/>
      <c r="N294" s="62"/>
      <c r="O294" s="21"/>
      <c r="Q294" s="21"/>
      <c r="R294" s="21"/>
      <c r="S294" s="21"/>
      <c r="T294" s="21"/>
      <c r="U294" s="21"/>
      <c r="V294" s="21"/>
      <c r="W294" s="21"/>
    </row>
    <row r="295" spans="1:41" hidden="1" x14ac:dyDescent="0.2">
      <c r="B295" s="21"/>
      <c r="E295" s="21"/>
      <c r="F295" s="21"/>
      <c r="G295" s="21"/>
      <c r="H295" s="169"/>
      <c r="I295" s="169"/>
      <c r="J295" s="169"/>
      <c r="K295" s="21"/>
      <c r="M295" s="21"/>
      <c r="N295" s="62"/>
      <c r="O295" s="21"/>
      <c r="Q295" s="21"/>
      <c r="R295" s="21"/>
      <c r="S295" s="21"/>
      <c r="T295" s="21"/>
      <c r="U295" s="21"/>
      <c r="V295" s="21"/>
      <c r="W295" s="21"/>
    </row>
    <row r="296" spans="1:41" hidden="1" x14ac:dyDescent="0.2">
      <c r="B296" s="21"/>
      <c r="E296" s="21"/>
      <c r="F296" s="21"/>
      <c r="G296" s="21"/>
      <c r="H296" s="169"/>
      <c r="I296" s="169"/>
      <c r="J296" s="169"/>
      <c r="K296" s="21"/>
      <c r="M296" s="21"/>
      <c r="N296" s="62"/>
      <c r="O296" s="21"/>
      <c r="Q296" s="21"/>
      <c r="R296" s="21"/>
      <c r="S296" s="21"/>
      <c r="T296" s="21"/>
      <c r="U296" s="21"/>
      <c r="V296" s="21"/>
      <c r="W296" s="21"/>
    </row>
    <row r="297" spans="1:41" hidden="1" x14ac:dyDescent="0.2">
      <c r="B297" s="21"/>
      <c r="E297" s="21"/>
      <c r="F297" s="21"/>
      <c r="G297" s="21"/>
      <c r="H297" s="169"/>
      <c r="I297" s="169"/>
      <c r="J297" s="169"/>
      <c r="K297" s="21"/>
      <c r="M297" s="21"/>
      <c r="N297" s="62"/>
      <c r="O297" s="21"/>
      <c r="Q297" s="21"/>
      <c r="R297" s="21"/>
      <c r="S297" s="21"/>
      <c r="T297" s="21"/>
      <c r="U297" s="21"/>
      <c r="V297" s="21"/>
      <c r="W297" s="21"/>
    </row>
    <row r="298" spans="1:41" x14ac:dyDescent="0.2">
      <c r="B298" s="21"/>
      <c r="E298" s="21"/>
      <c r="F298" s="21"/>
      <c r="G298" s="21"/>
      <c r="H298" s="169"/>
      <c r="I298" s="169"/>
      <c r="J298" s="169"/>
      <c r="K298" s="21"/>
      <c r="M298" s="21"/>
      <c r="N298" s="62"/>
      <c r="O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</row>
    <row r="299" spans="1:41" x14ac:dyDescent="0.2">
      <c r="A299" s="2" t="s">
        <v>53</v>
      </c>
      <c r="B299" s="56" t="s">
        <v>70</v>
      </c>
      <c r="C299" s="57"/>
      <c r="D299" s="22" t="s">
        <v>36</v>
      </c>
      <c r="E299" s="22" t="s">
        <v>72</v>
      </c>
      <c r="R299" s="91" t="s">
        <v>69</v>
      </c>
      <c r="S299" s="79">
        <v>5.0000000000000001E-3</v>
      </c>
      <c r="T299" s="77" t="s">
        <v>94</v>
      </c>
      <c r="U299" s="77" t="s">
        <v>95</v>
      </c>
      <c r="V299" s="78" t="s">
        <v>73</v>
      </c>
      <c r="W299" s="77" t="s">
        <v>96</v>
      </c>
      <c r="X299" s="77" t="s">
        <v>97</v>
      </c>
      <c r="Y299" s="77" t="s">
        <v>77</v>
      </c>
      <c r="Z299" s="77" t="s">
        <v>80</v>
      </c>
      <c r="AA299" s="77" t="s">
        <v>98</v>
      </c>
      <c r="AB299" s="77" t="s">
        <v>99</v>
      </c>
      <c r="AC299" s="77" t="s">
        <v>100</v>
      </c>
      <c r="AD299" s="77" t="s">
        <v>78</v>
      </c>
      <c r="AE299" s="77" t="s">
        <v>75</v>
      </c>
      <c r="AF299" s="77" t="s">
        <v>74</v>
      </c>
      <c r="AG299" s="77" t="s">
        <v>79</v>
      </c>
      <c r="AH299" s="77" t="s">
        <v>76</v>
      </c>
      <c r="AI299" s="295" t="s">
        <v>230</v>
      </c>
    </row>
    <row r="300" spans="1:41" x14ac:dyDescent="0.2">
      <c r="A300" s="2">
        <v>1</v>
      </c>
      <c r="B300" s="58" t="str">
        <f>IFERROR(INDEX(H$100:H$300,MATCH(A300&amp;". koht",H$101:H$301,0)),"")</f>
        <v>Jaan Lüitsepp (Võru)</v>
      </c>
      <c r="C300" s="95"/>
      <c r="D300" s="94">
        <f>IFERROR(INDEX(Nimed!C:C,MATCH(B:B,Nimed!B:B,0)),"")</f>
        <v>26361</v>
      </c>
      <c r="E300" s="89">
        <f>IF(LEN(B301)&gt;0,10,"")</f>
        <v>10</v>
      </c>
      <c r="O300" s="21"/>
      <c r="R300" s="33" t="str">
        <f>MID(B300,FIND("(",B300)+1,FIND(")",B300)-FIND("(",B300)-1)</f>
        <v>Võru</v>
      </c>
      <c r="S300" s="90">
        <f>E300+S$299</f>
        <v>10.005000000000001</v>
      </c>
      <c r="T300" s="90" t="str">
        <f t="shared" ref="T300:U300" si="0">IF($R300=T$299,$S300,"")</f>
        <v/>
      </c>
      <c r="U300" s="90" t="str">
        <f t="shared" si="0"/>
        <v/>
      </c>
      <c r="V300" s="90" t="str">
        <f>IF($R300=V$299,$S300,"")</f>
        <v/>
      </c>
      <c r="W300" s="90" t="str">
        <f t="shared" ref="W300:AI315" si="1">IF($R300=W$299,$S300,"")</f>
        <v/>
      </c>
      <c r="X300" s="90" t="str">
        <f t="shared" si="1"/>
        <v/>
      </c>
      <c r="Y300" s="90" t="str">
        <f t="shared" si="1"/>
        <v/>
      </c>
      <c r="Z300" s="90" t="str">
        <f t="shared" si="1"/>
        <v/>
      </c>
      <c r="AA300" s="90" t="str">
        <f t="shared" si="1"/>
        <v/>
      </c>
      <c r="AB300" s="90" t="str">
        <f t="shared" si="1"/>
        <v/>
      </c>
      <c r="AC300" s="90" t="str">
        <f t="shared" si="1"/>
        <v/>
      </c>
      <c r="AD300" s="90" t="str">
        <f t="shared" si="1"/>
        <v/>
      </c>
      <c r="AE300" s="90" t="str">
        <f t="shared" si="1"/>
        <v/>
      </c>
      <c r="AF300" s="90" t="str">
        <f t="shared" si="1"/>
        <v/>
      </c>
      <c r="AG300" s="90" t="str">
        <f t="shared" si="1"/>
        <v/>
      </c>
      <c r="AH300" s="90">
        <f t="shared" si="1"/>
        <v>10.005000000000001</v>
      </c>
      <c r="AI300" s="90" t="str">
        <f t="shared" si="1"/>
        <v/>
      </c>
      <c r="AJ300" s="64"/>
      <c r="AK300" s="64"/>
      <c r="AL300" s="64"/>
      <c r="AM300" s="64"/>
      <c r="AN300" s="64"/>
      <c r="AO300" s="64"/>
    </row>
    <row r="301" spans="1:41" x14ac:dyDescent="0.2">
      <c r="A301" s="2">
        <v>2</v>
      </c>
      <c r="B301" s="59" t="str">
        <f t="shared" ref="B301:B314" si="2">IFERROR(INDEX(H$100:H$300,MATCH(A301&amp;". koht",H$101:H$301,0)),"")</f>
        <v>Jaan Sepp (I-Viru)</v>
      </c>
      <c r="C301" s="96"/>
      <c r="D301" s="94">
        <f>IFERROR(INDEX(Nimed!C:C,MATCH(B:B,Nimed!B:B,0)),"")</f>
        <v>22461</v>
      </c>
      <c r="E301" s="89">
        <f>IF(LEN(B301)&gt;0,IF(E300-1&gt;=1,E300-1,0),"")</f>
        <v>9</v>
      </c>
      <c r="F301" s="21"/>
      <c r="O301" s="21"/>
      <c r="R301" s="33" t="str">
        <f t="shared" ref="R301:R314" si="3">IFERROR(MID(B301,FIND("(",B301)+1,FIND(")",B301)-FIND("(",B301)-1),"")</f>
        <v>I-Viru</v>
      </c>
      <c r="S301" s="90">
        <f t="shared" ref="S301:S314" si="4">E301+S$299</f>
        <v>9.0050000000000008</v>
      </c>
      <c r="T301" s="90" t="str">
        <f t="shared" ref="T301:AI316" si="5">IF($R301=T$299,$S301,"")</f>
        <v/>
      </c>
      <c r="U301" s="90" t="str">
        <f t="shared" si="5"/>
        <v/>
      </c>
      <c r="V301" s="90">
        <f t="shared" si="5"/>
        <v>9.0050000000000008</v>
      </c>
      <c r="W301" s="90" t="str">
        <f t="shared" si="5"/>
        <v/>
      </c>
      <c r="X301" s="90" t="str">
        <f t="shared" si="5"/>
        <v/>
      </c>
      <c r="Y301" s="90" t="str">
        <f t="shared" si="5"/>
        <v/>
      </c>
      <c r="Z301" s="90" t="str">
        <f t="shared" si="5"/>
        <v/>
      </c>
      <c r="AA301" s="90" t="str">
        <f t="shared" si="5"/>
        <v/>
      </c>
      <c r="AB301" s="90" t="str">
        <f t="shared" si="5"/>
        <v/>
      </c>
      <c r="AC301" s="90" t="str">
        <f t="shared" si="5"/>
        <v/>
      </c>
      <c r="AD301" s="90" t="str">
        <f t="shared" si="5"/>
        <v/>
      </c>
      <c r="AE301" s="90" t="str">
        <f t="shared" si="5"/>
        <v/>
      </c>
      <c r="AF301" s="90" t="str">
        <f t="shared" si="5"/>
        <v/>
      </c>
      <c r="AG301" s="90" t="str">
        <f t="shared" si="5"/>
        <v/>
      </c>
      <c r="AH301" s="90" t="str">
        <f t="shared" si="5"/>
        <v/>
      </c>
      <c r="AI301" s="90" t="str">
        <f t="shared" si="5"/>
        <v/>
      </c>
      <c r="AJ301" s="64"/>
      <c r="AK301" s="64"/>
      <c r="AL301" s="64"/>
      <c r="AM301" s="64"/>
      <c r="AN301" s="64"/>
      <c r="AO301" s="64"/>
    </row>
    <row r="302" spans="1:41" x14ac:dyDescent="0.2">
      <c r="A302" s="2">
        <v>3</v>
      </c>
      <c r="B302" s="60" t="str">
        <f t="shared" si="2"/>
        <v>Tarvet Päkk (Võru)</v>
      </c>
      <c r="C302" s="97"/>
      <c r="D302" s="94">
        <f>IFERROR(INDEX(Nimed!C:C,MATCH(B:B,Nimed!B:B,0)),"")</f>
        <v>24310</v>
      </c>
      <c r="E302" s="89">
        <f t="shared" ref="E302:E316" si="6">IF(LEN(B302)&gt;0,IF(E301-1&gt;=1,E301-1,0),"")</f>
        <v>8</v>
      </c>
      <c r="O302" s="21"/>
      <c r="R302" s="33" t="str">
        <f t="shared" si="3"/>
        <v>Võru</v>
      </c>
      <c r="S302" s="90">
        <f t="shared" si="4"/>
        <v>8.0050000000000008</v>
      </c>
      <c r="T302" s="90" t="str">
        <f t="shared" si="5"/>
        <v/>
      </c>
      <c r="U302" s="90" t="str">
        <f t="shared" si="5"/>
        <v/>
      </c>
      <c r="V302" s="90" t="str">
        <f t="shared" si="5"/>
        <v/>
      </c>
      <c r="W302" s="90" t="str">
        <f t="shared" si="1"/>
        <v/>
      </c>
      <c r="X302" s="90" t="str">
        <f t="shared" si="1"/>
        <v/>
      </c>
      <c r="Y302" s="90" t="str">
        <f t="shared" si="1"/>
        <v/>
      </c>
      <c r="Z302" s="90" t="str">
        <f t="shared" si="1"/>
        <v/>
      </c>
      <c r="AA302" s="90" t="str">
        <f t="shared" si="1"/>
        <v/>
      </c>
      <c r="AB302" s="90" t="str">
        <f t="shared" si="1"/>
        <v/>
      </c>
      <c r="AC302" s="90" t="str">
        <f t="shared" si="1"/>
        <v/>
      </c>
      <c r="AD302" s="90" t="str">
        <f t="shared" si="1"/>
        <v/>
      </c>
      <c r="AE302" s="90" t="str">
        <f t="shared" si="1"/>
        <v/>
      </c>
      <c r="AF302" s="90" t="str">
        <f t="shared" si="1"/>
        <v/>
      </c>
      <c r="AG302" s="90" t="str">
        <f t="shared" si="1"/>
        <v/>
      </c>
      <c r="AH302" s="90">
        <f t="shared" si="1"/>
        <v>8.0050000000000008</v>
      </c>
      <c r="AI302" s="90" t="str">
        <f t="shared" si="1"/>
        <v/>
      </c>
      <c r="AJ302" s="64"/>
      <c r="AK302" s="64"/>
      <c r="AL302" s="64"/>
      <c r="AM302" s="64"/>
      <c r="AN302" s="64"/>
      <c r="AO302" s="64"/>
    </row>
    <row r="303" spans="1:41" x14ac:dyDescent="0.2">
      <c r="A303" s="2">
        <v>4</v>
      </c>
      <c r="B303" s="61" t="str">
        <f t="shared" si="2"/>
        <v>Toomas Reede (Viljandi)</v>
      </c>
      <c r="C303" s="98"/>
      <c r="D303" s="94">
        <f>IFERROR(INDEX(Nimed!C:C,MATCH(B:B,Nimed!B:B,0)),"")</f>
        <v>27298</v>
      </c>
      <c r="E303" s="89">
        <f t="shared" si="6"/>
        <v>7</v>
      </c>
      <c r="O303" s="21"/>
      <c r="R303" s="33" t="str">
        <f t="shared" si="3"/>
        <v>Viljandi</v>
      </c>
      <c r="S303" s="90">
        <f t="shared" si="4"/>
        <v>7.0049999999999999</v>
      </c>
      <c r="T303" s="90" t="str">
        <f t="shared" si="5"/>
        <v/>
      </c>
      <c r="U303" s="90" t="str">
        <f t="shared" si="5"/>
        <v/>
      </c>
      <c r="V303" s="90" t="str">
        <f t="shared" si="5"/>
        <v/>
      </c>
      <c r="W303" s="90" t="str">
        <f t="shared" si="1"/>
        <v/>
      </c>
      <c r="X303" s="90" t="str">
        <f t="shared" si="1"/>
        <v/>
      </c>
      <c r="Y303" s="90" t="str">
        <f t="shared" si="1"/>
        <v/>
      </c>
      <c r="Z303" s="90" t="str">
        <f t="shared" si="1"/>
        <v/>
      </c>
      <c r="AA303" s="90" t="str">
        <f t="shared" si="1"/>
        <v/>
      </c>
      <c r="AB303" s="90" t="str">
        <f t="shared" si="1"/>
        <v/>
      </c>
      <c r="AC303" s="90" t="str">
        <f t="shared" si="1"/>
        <v/>
      </c>
      <c r="AD303" s="90" t="str">
        <f t="shared" si="1"/>
        <v/>
      </c>
      <c r="AE303" s="90" t="str">
        <f t="shared" si="1"/>
        <v/>
      </c>
      <c r="AF303" s="90" t="str">
        <f t="shared" si="1"/>
        <v/>
      </c>
      <c r="AG303" s="90">
        <f t="shared" si="1"/>
        <v>7.0049999999999999</v>
      </c>
      <c r="AH303" s="90" t="str">
        <f t="shared" si="1"/>
        <v/>
      </c>
      <c r="AI303" s="90" t="str">
        <f t="shared" si="1"/>
        <v/>
      </c>
      <c r="AJ303" s="64"/>
      <c r="AK303" s="64"/>
      <c r="AL303" s="64"/>
      <c r="AM303" s="64"/>
      <c r="AN303" s="64"/>
      <c r="AO303" s="64"/>
    </row>
    <row r="304" spans="1:41" x14ac:dyDescent="0.2">
      <c r="A304" s="2">
        <v>5</v>
      </c>
      <c r="B304" s="61" t="str">
        <f t="shared" si="2"/>
        <v>Jaan Joonas (Võru)</v>
      </c>
      <c r="C304" s="98"/>
      <c r="D304" s="94">
        <f>IFERROR(INDEX(Nimed!C:C,MATCH(B:B,Nimed!B:B,0)),"")</f>
        <v>25243</v>
      </c>
      <c r="E304" s="89">
        <f t="shared" si="6"/>
        <v>6</v>
      </c>
      <c r="O304" s="21"/>
      <c r="R304" s="33" t="str">
        <f t="shared" si="3"/>
        <v>Võru</v>
      </c>
      <c r="S304" s="90">
        <f t="shared" si="4"/>
        <v>6.0049999999999999</v>
      </c>
      <c r="T304" s="90" t="str">
        <f t="shared" si="5"/>
        <v/>
      </c>
      <c r="U304" s="90" t="str">
        <f t="shared" si="5"/>
        <v/>
      </c>
      <c r="V304" s="90" t="str">
        <f t="shared" si="5"/>
        <v/>
      </c>
      <c r="W304" s="90" t="str">
        <f t="shared" si="1"/>
        <v/>
      </c>
      <c r="X304" s="90" t="str">
        <f t="shared" si="1"/>
        <v/>
      </c>
      <c r="Y304" s="90" t="str">
        <f t="shared" si="1"/>
        <v/>
      </c>
      <c r="Z304" s="90" t="str">
        <f t="shared" si="1"/>
        <v/>
      </c>
      <c r="AA304" s="90" t="str">
        <f t="shared" si="1"/>
        <v/>
      </c>
      <c r="AB304" s="90" t="str">
        <f t="shared" si="1"/>
        <v/>
      </c>
      <c r="AC304" s="90" t="str">
        <f t="shared" si="1"/>
        <v/>
      </c>
      <c r="AD304" s="90" t="str">
        <f t="shared" si="1"/>
        <v/>
      </c>
      <c r="AE304" s="90" t="str">
        <f t="shared" si="1"/>
        <v/>
      </c>
      <c r="AF304" s="90" t="str">
        <f t="shared" si="1"/>
        <v/>
      </c>
      <c r="AG304" s="90" t="str">
        <f t="shared" si="1"/>
        <v/>
      </c>
      <c r="AH304" s="90">
        <f t="shared" si="1"/>
        <v>6.0049999999999999</v>
      </c>
      <c r="AI304" s="90" t="str">
        <f t="shared" si="1"/>
        <v/>
      </c>
      <c r="AJ304" s="64"/>
      <c r="AK304" s="64"/>
      <c r="AL304" s="64"/>
      <c r="AM304" s="64"/>
      <c r="AN304" s="64"/>
      <c r="AO304" s="64"/>
    </row>
    <row r="305" spans="1:41" x14ac:dyDescent="0.2">
      <c r="A305" s="2">
        <v>6</v>
      </c>
      <c r="B305" s="61" t="str">
        <f t="shared" si="2"/>
        <v>Illart Majas (Võru)</v>
      </c>
      <c r="C305" s="98"/>
      <c r="D305" s="94">
        <f>IFERROR(INDEX(Nimed!C:C,MATCH(B:B,Nimed!B:B,0)),"")</f>
        <v>22963</v>
      </c>
      <c r="E305" s="89">
        <f t="shared" si="6"/>
        <v>5</v>
      </c>
      <c r="O305" s="21"/>
      <c r="R305" s="33" t="str">
        <f t="shared" si="3"/>
        <v>Võru</v>
      </c>
      <c r="S305" s="90">
        <f t="shared" si="4"/>
        <v>5.0049999999999999</v>
      </c>
      <c r="T305" s="90" t="str">
        <f t="shared" si="5"/>
        <v/>
      </c>
      <c r="U305" s="90" t="str">
        <f t="shared" si="5"/>
        <v/>
      </c>
      <c r="V305" s="90" t="str">
        <f t="shared" si="5"/>
        <v/>
      </c>
      <c r="W305" s="90" t="str">
        <f t="shared" si="1"/>
        <v/>
      </c>
      <c r="X305" s="90" t="str">
        <f t="shared" si="1"/>
        <v/>
      </c>
      <c r="Y305" s="90" t="str">
        <f t="shared" si="1"/>
        <v/>
      </c>
      <c r="Z305" s="90" t="str">
        <f t="shared" si="1"/>
        <v/>
      </c>
      <c r="AA305" s="90" t="str">
        <f t="shared" si="1"/>
        <v/>
      </c>
      <c r="AB305" s="90" t="str">
        <f t="shared" si="1"/>
        <v/>
      </c>
      <c r="AC305" s="90" t="str">
        <f t="shared" si="1"/>
        <v/>
      </c>
      <c r="AD305" s="90" t="str">
        <f t="shared" si="1"/>
        <v/>
      </c>
      <c r="AE305" s="90" t="str">
        <f t="shared" si="1"/>
        <v/>
      </c>
      <c r="AF305" s="90" t="str">
        <f t="shared" si="1"/>
        <v/>
      </c>
      <c r="AG305" s="90" t="str">
        <f t="shared" si="1"/>
        <v/>
      </c>
      <c r="AH305" s="90">
        <f t="shared" si="1"/>
        <v>5.0049999999999999</v>
      </c>
      <c r="AI305" s="90" t="str">
        <f t="shared" si="1"/>
        <v/>
      </c>
      <c r="AJ305" s="64"/>
      <c r="AK305" s="64"/>
      <c r="AL305" s="64"/>
      <c r="AM305" s="64"/>
      <c r="AN305" s="64"/>
      <c r="AO305" s="64"/>
    </row>
    <row r="306" spans="1:41" x14ac:dyDescent="0.2">
      <c r="A306" s="2">
        <v>7</v>
      </c>
      <c r="B306" s="61" t="str">
        <f t="shared" si="2"/>
        <v>Kaido Pung (Viljandi)</v>
      </c>
      <c r="C306" s="98"/>
      <c r="D306" s="94">
        <f>IFERROR(INDEX(Nimed!C:C,MATCH(B:B,Nimed!B:B,0)),"")</f>
        <v>23510</v>
      </c>
      <c r="E306" s="89">
        <f t="shared" si="6"/>
        <v>4</v>
      </c>
      <c r="O306" s="21"/>
      <c r="R306" s="33" t="str">
        <f t="shared" si="3"/>
        <v>Viljandi</v>
      </c>
      <c r="S306" s="90">
        <f t="shared" si="4"/>
        <v>4.0049999999999999</v>
      </c>
      <c r="T306" s="90" t="str">
        <f t="shared" si="5"/>
        <v/>
      </c>
      <c r="U306" s="90" t="str">
        <f t="shared" si="5"/>
        <v/>
      </c>
      <c r="V306" s="90" t="str">
        <f t="shared" si="5"/>
        <v/>
      </c>
      <c r="W306" s="90" t="str">
        <f t="shared" si="1"/>
        <v/>
      </c>
      <c r="X306" s="90" t="str">
        <f t="shared" si="1"/>
        <v/>
      </c>
      <c r="Y306" s="90" t="str">
        <f t="shared" si="1"/>
        <v/>
      </c>
      <c r="Z306" s="90" t="str">
        <f t="shared" si="1"/>
        <v/>
      </c>
      <c r="AA306" s="90" t="str">
        <f t="shared" si="1"/>
        <v/>
      </c>
      <c r="AB306" s="90" t="str">
        <f t="shared" si="1"/>
        <v/>
      </c>
      <c r="AC306" s="90" t="str">
        <f t="shared" si="1"/>
        <v/>
      </c>
      <c r="AD306" s="90" t="str">
        <f t="shared" si="1"/>
        <v/>
      </c>
      <c r="AE306" s="90" t="str">
        <f t="shared" si="1"/>
        <v/>
      </c>
      <c r="AF306" s="90" t="str">
        <f t="shared" si="1"/>
        <v/>
      </c>
      <c r="AG306" s="90">
        <f t="shared" si="1"/>
        <v>4.0049999999999999</v>
      </c>
      <c r="AH306" s="90" t="str">
        <f t="shared" si="1"/>
        <v/>
      </c>
      <c r="AI306" s="90" t="str">
        <f t="shared" si="1"/>
        <v/>
      </c>
      <c r="AJ306" s="64"/>
      <c r="AK306" s="64"/>
      <c r="AL306" s="64"/>
      <c r="AM306" s="64"/>
      <c r="AN306" s="64"/>
      <c r="AO306" s="64"/>
    </row>
    <row r="307" spans="1:41" x14ac:dyDescent="0.2">
      <c r="A307" s="2">
        <v>8</v>
      </c>
      <c r="B307" s="61" t="str">
        <f t="shared" si="2"/>
        <v>Argo Sepp (I-Viru)</v>
      </c>
      <c r="C307" s="98"/>
      <c r="D307" s="94">
        <f>IFERROR(INDEX(Nimed!C:C,MATCH(B:B,Nimed!B:B,0)),"")</f>
        <v>25195</v>
      </c>
      <c r="E307" s="89">
        <f t="shared" si="6"/>
        <v>3</v>
      </c>
      <c r="O307" s="21"/>
      <c r="R307" s="33" t="str">
        <f t="shared" si="3"/>
        <v>I-Viru</v>
      </c>
      <c r="S307" s="90">
        <f t="shared" si="4"/>
        <v>3.0049999999999999</v>
      </c>
      <c r="T307" s="90" t="str">
        <f t="shared" si="5"/>
        <v/>
      </c>
      <c r="U307" s="90" t="str">
        <f t="shared" si="5"/>
        <v/>
      </c>
      <c r="V307" s="90">
        <f t="shared" si="5"/>
        <v>3.0049999999999999</v>
      </c>
      <c r="W307" s="90" t="str">
        <f t="shared" si="1"/>
        <v/>
      </c>
      <c r="X307" s="90" t="str">
        <f t="shared" si="1"/>
        <v/>
      </c>
      <c r="Y307" s="90" t="str">
        <f t="shared" si="1"/>
        <v/>
      </c>
      <c r="Z307" s="90" t="str">
        <f t="shared" si="1"/>
        <v/>
      </c>
      <c r="AA307" s="90" t="str">
        <f t="shared" si="1"/>
        <v/>
      </c>
      <c r="AB307" s="90" t="str">
        <f t="shared" si="1"/>
        <v/>
      </c>
      <c r="AC307" s="90" t="str">
        <f t="shared" si="1"/>
        <v/>
      </c>
      <c r="AD307" s="90" t="str">
        <f t="shared" si="1"/>
        <v/>
      </c>
      <c r="AE307" s="90" t="str">
        <f t="shared" si="1"/>
        <v/>
      </c>
      <c r="AF307" s="90" t="str">
        <f t="shared" si="1"/>
        <v/>
      </c>
      <c r="AG307" s="90" t="str">
        <f t="shared" si="1"/>
        <v/>
      </c>
      <c r="AH307" s="90" t="str">
        <f t="shared" si="1"/>
        <v/>
      </c>
      <c r="AI307" s="90" t="str">
        <f t="shared" si="1"/>
        <v/>
      </c>
      <c r="AJ307" s="64"/>
      <c r="AK307" s="64"/>
      <c r="AL307" s="64"/>
      <c r="AM307" s="64"/>
      <c r="AN307" s="64"/>
      <c r="AO307" s="64"/>
    </row>
    <row r="308" spans="1:41" x14ac:dyDescent="0.2">
      <c r="A308" s="2">
        <v>9</v>
      </c>
      <c r="B308" s="61" t="str">
        <f t="shared" si="2"/>
        <v>Tiit Kattai (Valga)</v>
      </c>
      <c r="C308" s="98"/>
      <c r="D308" s="94">
        <f>IFERROR(INDEX(Nimed!C:C,MATCH(B:B,Nimed!B:B,0)),"")</f>
        <v>26162</v>
      </c>
      <c r="E308" s="89">
        <f t="shared" si="6"/>
        <v>2</v>
      </c>
      <c r="R308" s="33" t="str">
        <f t="shared" si="3"/>
        <v>Valga</v>
      </c>
      <c r="S308" s="90">
        <f t="shared" si="4"/>
        <v>2.0049999999999999</v>
      </c>
      <c r="T308" s="90" t="str">
        <f t="shared" si="5"/>
        <v/>
      </c>
      <c r="U308" s="90" t="str">
        <f t="shared" si="5"/>
        <v/>
      </c>
      <c r="V308" s="90" t="str">
        <f t="shared" si="5"/>
        <v/>
      </c>
      <c r="W308" s="90" t="str">
        <f t="shared" si="1"/>
        <v/>
      </c>
      <c r="X308" s="90" t="str">
        <f t="shared" si="1"/>
        <v/>
      </c>
      <c r="Y308" s="90" t="str">
        <f t="shared" si="1"/>
        <v/>
      </c>
      <c r="Z308" s="90" t="str">
        <f t="shared" si="1"/>
        <v/>
      </c>
      <c r="AA308" s="90" t="str">
        <f t="shared" si="1"/>
        <v/>
      </c>
      <c r="AB308" s="90" t="str">
        <f t="shared" si="1"/>
        <v/>
      </c>
      <c r="AC308" s="90" t="str">
        <f t="shared" si="1"/>
        <v/>
      </c>
      <c r="AD308" s="90" t="str">
        <f t="shared" si="1"/>
        <v/>
      </c>
      <c r="AE308" s="90" t="str">
        <f t="shared" si="1"/>
        <v/>
      </c>
      <c r="AF308" s="90">
        <f t="shared" si="1"/>
        <v>2.0049999999999999</v>
      </c>
      <c r="AG308" s="90" t="str">
        <f t="shared" si="1"/>
        <v/>
      </c>
      <c r="AH308" s="90" t="str">
        <f t="shared" si="1"/>
        <v/>
      </c>
      <c r="AI308" s="90" t="str">
        <f t="shared" si="1"/>
        <v/>
      </c>
      <c r="AJ308" s="64"/>
      <c r="AK308" s="64"/>
      <c r="AL308" s="64"/>
      <c r="AM308" s="64"/>
      <c r="AN308" s="64"/>
      <c r="AO308" s="64"/>
    </row>
    <row r="309" spans="1:41" x14ac:dyDescent="0.2">
      <c r="A309" s="2">
        <v>10</v>
      </c>
      <c r="B309" s="61" t="str">
        <f t="shared" si="2"/>
        <v>Andres Veski (I-Viru)</v>
      </c>
      <c r="C309" s="98"/>
      <c r="D309" s="94">
        <f>IFERROR(INDEX(Nimed!C:C,MATCH(B:B,Nimed!B:B,0)),"")</f>
        <v>22452</v>
      </c>
      <c r="E309" s="89">
        <f t="shared" si="6"/>
        <v>1</v>
      </c>
      <c r="R309" s="33" t="str">
        <f t="shared" si="3"/>
        <v>I-Viru</v>
      </c>
      <c r="S309" s="90">
        <f t="shared" si="4"/>
        <v>1.0049999999999999</v>
      </c>
      <c r="T309" s="90" t="str">
        <f t="shared" si="5"/>
        <v/>
      </c>
      <c r="U309" s="90" t="str">
        <f t="shared" si="5"/>
        <v/>
      </c>
      <c r="V309" s="90">
        <f t="shared" si="5"/>
        <v>1.0049999999999999</v>
      </c>
      <c r="W309" s="90" t="str">
        <f t="shared" si="1"/>
        <v/>
      </c>
      <c r="X309" s="90" t="str">
        <f t="shared" si="1"/>
        <v/>
      </c>
      <c r="Y309" s="90" t="str">
        <f t="shared" si="1"/>
        <v/>
      </c>
      <c r="Z309" s="90" t="str">
        <f t="shared" si="1"/>
        <v/>
      </c>
      <c r="AA309" s="90" t="str">
        <f t="shared" si="1"/>
        <v/>
      </c>
      <c r="AB309" s="90" t="str">
        <f t="shared" si="1"/>
        <v/>
      </c>
      <c r="AC309" s="90" t="str">
        <f t="shared" si="1"/>
        <v/>
      </c>
      <c r="AD309" s="90" t="str">
        <f t="shared" si="1"/>
        <v/>
      </c>
      <c r="AE309" s="90" t="str">
        <f t="shared" si="1"/>
        <v/>
      </c>
      <c r="AF309" s="90" t="str">
        <f t="shared" si="1"/>
        <v/>
      </c>
      <c r="AG309" s="90" t="str">
        <f t="shared" si="1"/>
        <v/>
      </c>
      <c r="AH309" s="90" t="str">
        <f t="shared" si="1"/>
        <v/>
      </c>
      <c r="AI309" s="90" t="str">
        <f t="shared" si="1"/>
        <v/>
      </c>
      <c r="AJ309" s="64"/>
      <c r="AK309" s="64"/>
      <c r="AL309" s="64"/>
      <c r="AM309" s="64"/>
      <c r="AN309" s="64"/>
      <c r="AO309" s="64"/>
    </row>
    <row r="310" spans="1:41" x14ac:dyDescent="0.2">
      <c r="A310" s="2">
        <v>11</v>
      </c>
      <c r="B310" s="61" t="str">
        <f t="shared" si="2"/>
        <v>Peeter Komissarov (Võru)</v>
      </c>
      <c r="C310" s="98"/>
      <c r="D310" s="94">
        <f>IFERROR(INDEX(Nimed!C:C,MATCH(B:B,Nimed!B:B,0)),"")</f>
        <v>23220</v>
      </c>
      <c r="E310" s="89">
        <f>IF(LEN(B310)&gt;0,IF(E309-1&gt;=1,E309-1,0),"")</f>
        <v>0</v>
      </c>
      <c r="R310" s="33" t="str">
        <f t="shared" si="3"/>
        <v>Võru</v>
      </c>
      <c r="S310" s="90">
        <f t="shared" si="4"/>
        <v>5.0000000000000001E-3</v>
      </c>
      <c r="T310" s="90" t="str">
        <f t="shared" si="5"/>
        <v/>
      </c>
      <c r="U310" s="90" t="str">
        <f t="shared" si="5"/>
        <v/>
      </c>
      <c r="V310" s="90" t="str">
        <f t="shared" si="5"/>
        <v/>
      </c>
      <c r="W310" s="90" t="str">
        <f t="shared" si="1"/>
        <v/>
      </c>
      <c r="X310" s="90" t="str">
        <f t="shared" si="1"/>
        <v/>
      </c>
      <c r="Y310" s="90" t="str">
        <f t="shared" si="1"/>
        <v/>
      </c>
      <c r="Z310" s="90" t="str">
        <f t="shared" si="1"/>
        <v/>
      </c>
      <c r="AA310" s="90" t="str">
        <f t="shared" si="1"/>
        <v/>
      </c>
      <c r="AB310" s="90" t="str">
        <f t="shared" si="1"/>
        <v/>
      </c>
      <c r="AC310" s="90" t="str">
        <f t="shared" si="1"/>
        <v/>
      </c>
      <c r="AD310" s="90" t="str">
        <f t="shared" si="1"/>
        <v/>
      </c>
      <c r="AE310" s="90" t="str">
        <f t="shared" si="1"/>
        <v/>
      </c>
      <c r="AF310" s="90" t="str">
        <f t="shared" si="1"/>
        <v/>
      </c>
      <c r="AG310" s="90" t="str">
        <f t="shared" si="1"/>
        <v/>
      </c>
      <c r="AH310" s="90">
        <f t="shared" si="1"/>
        <v>5.0000000000000001E-3</v>
      </c>
      <c r="AI310" s="90" t="str">
        <f t="shared" si="1"/>
        <v/>
      </c>
      <c r="AJ310" s="64"/>
      <c r="AK310" s="64"/>
      <c r="AL310" s="64"/>
      <c r="AM310" s="64"/>
      <c r="AN310" s="64"/>
      <c r="AO310" s="64"/>
    </row>
    <row r="311" spans="1:41" x14ac:dyDescent="0.2">
      <c r="A311" s="2">
        <v>12</v>
      </c>
      <c r="B311" s="61" t="str">
        <f t="shared" si="2"/>
        <v>German Terehhov (I-Viru)</v>
      </c>
      <c r="C311" s="98"/>
      <c r="D311" s="94">
        <f>IFERROR(INDEX(Nimed!C:C,MATCH(B:B,Nimed!B:B,0)),"")</f>
        <v>26461</v>
      </c>
      <c r="E311" s="89">
        <f t="shared" si="6"/>
        <v>0</v>
      </c>
      <c r="R311" s="33" t="str">
        <f t="shared" si="3"/>
        <v>I-Viru</v>
      </c>
      <c r="S311" s="90">
        <f t="shared" si="4"/>
        <v>5.0000000000000001E-3</v>
      </c>
      <c r="T311" s="90" t="str">
        <f t="shared" si="5"/>
        <v/>
      </c>
      <c r="U311" s="90" t="str">
        <f t="shared" si="5"/>
        <v/>
      </c>
      <c r="V311" s="90">
        <f t="shared" si="5"/>
        <v>5.0000000000000001E-3</v>
      </c>
      <c r="W311" s="90" t="str">
        <f t="shared" si="1"/>
        <v/>
      </c>
      <c r="X311" s="90" t="str">
        <f t="shared" si="1"/>
        <v/>
      </c>
      <c r="Y311" s="90" t="str">
        <f t="shared" si="1"/>
        <v/>
      </c>
      <c r="Z311" s="90" t="str">
        <f t="shared" si="1"/>
        <v/>
      </c>
      <c r="AA311" s="90" t="str">
        <f t="shared" si="1"/>
        <v/>
      </c>
      <c r="AB311" s="90" t="str">
        <f t="shared" si="1"/>
        <v/>
      </c>
      <c r="AC311" s="90" t="str">
        <f t="shared" si="1"/>
        <v/>
      </c>
      <c r="AD311" s="90" t="str">
        <f t="shared" si="1"/>
        <v/>
      </c>
      <c r="AE311" s="90" t="str">
        <f t="shared" si="1"/>
        <v/>
      </c>
      <c r="AF311" s="90" t="str">
        <f t="shared" si="1"/>
        <v/>
      </c>
      <c r="AG311" s="90" t="str">
        <f t="shared" si="1"/>
        <v/>
      </c>
      <c r="AH311" s="90" t="str">
        <f t="shared" si="1"/>
        <v/>
      </c>
      <c r="AI311" s="90" t="str">
        <f t="shared" si="1"/>
        <v/>
      </c>
      <c r="AJ311" s="64"/>
      <c r="AK311" s="64"/>
      <c r="AL311" s="64"/>
      <c r="AM311" s="64"/>
      <c r="AN311" s="64"/>
      <c r="AO311" s="64"/>
    </row>
    <row r="312" spans="1:41" x14ac:dyDescent="0.2">
      <c r="A312" s="2">
        <v>13</v>
      </c>
      <c r="B312" s="61" t="str">
        <f t="shared" si="2"/>
        <v>Dmitri Malõšev (Valga)</v>
      </c>
      <c r="C312" s="98"/>
      <c r="D312" s="94">
        <f>IFERROR(INDEX(Nimed!C:C,MATCH(B:B,Nimed!B:B,0)),"")</f>
        <v>24883</v>
      </c>
      <c r="E312" s="89">
        <f t="shared" si="6"/>
        <v>0</v>
      </c>
      <c r="R312" s="33" t="str">
        <f t="shared" si="3"/>
        <v>Valga</v>
      </c>
      <c r="S312" s="90">
        <f t="shared" si="4"/>
        <v>5.0000000000000001E-3</v>
      </c>
      <c r="T312" s="90" t="str">
        <f t="shared" si="5"/>
        <v/>
      </c>
      <c r="U312" s="90" t="str">
        <f t="shared" si="5"/>
        <v/>
      </c>
      <c r="V312" s="90" t="str">
        <f t="shared" si="5"/>
        <v/>
      </c>
      <c r="W312" s="90" t="str">
        <f t="shared" si="1"/>
        <v/>
      </c>
      <c r="X312" s="90" t="str">
        <f t="shared" si="1"/>
        <v/>
      </c>
      <c r="Y312" s="90" t="str">
        <f t="shared" si="1"/>
        <v/>
      </c>
      <c r="Z312" s="90" t="str">
        <f t="shared" si="1"/>
        <v/>
      </c>
      <c r="AA312" s="90" t="str">
        <f t="shared" si="1"/>
        <v/>
      </c>
      <c r="AB312" s="90" t="str">
        <f t="shared" si="1"/>
        <v/>
      </c>
      <c r="AC312" s="90" t="str">
        <f t="shared" si="1"/>
        <v/>
      </c>
      <c r="AD312" s="90" t="str">
        <f t="shared" si="1"/>
        <v/>
      </c>
      <c r="AE312" s="90" t="str">
        <f t="shared" si="1"/>
        <v/>
      </c>
      <c r="AF312" s="90">
        <f t="shared" si="1"/>
        <v>5.0000000000000001E-3</v>
      </c>
      <c r="AG312" s="90" t="str">
        <f t="shared" si="1"/>
        <v/>
      </c>
      <c r="AH312" s="90" t="str">
        <f t="shared" si="1"/>
        <v/>
      </c>
      <c r="AI312" s="90" t="str">
        <f t="shared" si="1"/>
        <v/>
      </c>
      <c r="AJ312" s="64"/>
      <c r="AK312" s="64"/>
      <c r="AL312" s="64"/>
      <c r="AM312" s="64"/>
      <c r="AN312" s="64"/>
      <c r="AO312" s="64"/>
    </row>
    <row r="313" spans="1:41" x14ac:dyDescent="0.2">
      <c r="A313" s="2">
        <v>14</v>
      </c>
      <c r="B313" s="61" t="str">
        <f t="shared" si="2"/>
        <v>Tarmo Müür (I-Viru)</v>
      </c>
      <c r="C313" s="98"/>
      <c r="D313" s="94">
        <f>IFERROR(INDEX(Nimed!C:C,MATCH(B:B,Nimed!B:B,0)),"")</f>
        <v>26005</v>
      </c>
      <c r="E313" s="89">
        <f t="shared" si="6"/>
        <v>0</v>
      </c>
      <c r="R313" s="33" t="str">
        <f t="shared" si="3"/>
        <v>I-Viru</v>
      </c>
      <c r="S313" s="90">
        <f t="shared" si="4"/>
        <v>5.0000000000000001E-3</v>
      </c>
      <c r="T313" s="90" t="str">
        <f t="shared" si="5"/>
        <v/>
      </c>
      <c r="U313" s="90" t="str">
        <f t="shared" si="5"/>
        <v/>
      </c>
      <c r="V313" s="90">
        <f t="shared" si="5"/>
        <v>5.0000000000000001E-3</v>
      </c>
      <c r="W313" s="90" t="str">
        <f t="shared" si="1"/>
        <v/>
      </c>
      <c r="X313" s="90" t="str">
        <f t="shared" si="1"/>
        <v/>
      </c>
      <c r="Y313" s="90" t="str">
        <f t="shared" si="1"/>
        <v/>
      </c>
      <c r="Z313" s="90" t="str">
        <f t="shared" si="1"/>
        <v/>
      </c>
      <c r="AA313" s="90" t="str">
        <f t="shared" si="1"/>
        <v/>
      </c>
      <c r="AB313" s="90" t="str">
        <f t="shared" si="1"/>
        <v/>
      </c>
      <c r="AC313" s="90" t="str">
        <f t="shared" si="1"/>
        <v/>
      </c>
      <c r="AD313" s="90" t="str">
        <f t="shared" si="1"/>
        <v/>
      </c>
      <c r="AE313" s="90" t="str">
        <f t="shared" si="1"/>
        <v/>
      </c>
      <c r="AF313" s="90" t="str">
        <f t="shared" si="1"/>
        <v/>
      </c>
      <c r="AG313" s="90" t="str">
        <f t="shared" si="1"/>
        <v/>
      </c>
      <c r="AH313" s="90" t="str">
        <f t="shared" si="1"/>
        <v/>
      </c>
      <c r="AI313" s="90" t="str">
        <f t="shared" si="1"/>
        <v/>
      </c>
      <c r="AJ313" s="64"/>
      <c r="AK313" s="64"/>
      <c r="AL313" s="64"/>
      <c r="AM313" s="64"/>
      <c r="AN313" s="64"/>
      <c r="AO313" s="64"/>
    </row>
    <row r="314" spans="1:41" x14ac:dyDescent="0.2">
      <c r="A314" s="2">
        <v>15</v>
      </c>
      <c r="B314" s="61" t="str">
        <f t="shared" si="2"/>
        <v>Tõnu Kortel (I-Viru)</v>
      </c>
      <c r="C314" s="98"/>
      <c r="D314" s="94">
        <f>IFERROR(INDEX(Nimed!C:C,MATCH(B:B,Nimed!B:B,0)),"")</f>
        <v>26250</v>
      </c>
      <c r="E314" s="89">
        <f t="shared" si="6"/>
        <v>0</v>
      </c>
      <c r="O314" s="21"/>
      <c r="R314" s="33" t="str">
        <f t="shared" si="3"/>
        <v>I-Viru</v>
      </c>
      <c r="S314" s="90">
        <f t="shared" si="4"/>
        <v>5.0000000000000001E-3</v>
      </c>
      <c r="T314" s="90" t="str">
        <f t="shared" si="5"/>
        <v/>
      </c>
      <c r="U314" s="90" t="str">
        <f t="shared" si="5"/>
        <v/>
      </c>
      <c r="V314" s="90">
        <f t="shared" si="5"/>
        <v>5.0000000000000001E-3</v>
      </c>
      <c r="W314" s="90" t="str">
        <f t="shared" si="1"/>
        <v/>
      </c>
      <c r="X314" s="90" t="str">
        <f t="shared" si="1"/>
        <v/>
      </c>
      <c r="Y314" s="90" t="str">
        <f t="shared" ref="Y314:AI316" si="7">IF($R314=Y$299,$S314,"")</f>
        <v/>
      </c>
      <c r="Z314" s="90" t="str">
        <f t="shared" si="7"/>
        <v/>
      </c>
      <c r="AA314" s="90" t="str">
        <f t="shared" si="7"/>
        <v/>
      </c>
      <c r="AB314" s="90" t="str">
        <f t="shared" si="7"/>
        <v/>
      </c>
      <c r="AC314" s="90" t="str">
        <f t="shared" si="7"/>
        <v/>
      </c>
      <c r="AD314" s="90" t="str">
        <f t="shared" si="7"/>
        <v/>
      </c>
      <c r="AE314" s="90" t="str">
        <f t="shared" si="7"/>
        <v/>
      </c>
      <c r="AF314" s="90" t="str">
        <f t="shared" si="7"/>
        <v/>
      </c>
      <c r="AG314" s="90" t="str">
        <f t="shared" si="7"/>
        <v/>
      </c>
      <c r="AH314" s="90" t="str">
        <f t="shared" si="7"/>
        <v/>
      </c>
      <c r="AI314" s="90" t="str">
        <f t="shared" si="7"/>
        <v/>
      </c>
      <c r="AJ314" s="64"/>
      <c r="AK314" s="64"/>
      <c r="AL314" s="64"/>
      <c r="AM314" s="64"/>
      <c r="AN314" s="64"/>
      <c r="AO314" s="64"/>
    </row>
    <row r="315" spans="1:41" x14ac:dyDescent="0.2">
      <c r="A315" s="2">
        <v>16</v>
      </c>
      <c r="B315" s="61" t="str">
        <f t="shared" ref="B315:B316" si="8">IFERROR(INDEX(H$100:H$300,MATCH(A315&amp;". koht",H$101:H$301,0)),"")</f>
        <v>Jaanus Sirel (Viljandi)</v>
      </c>
      <c r="C315" s="98"/>
      <c r="D315" s="94">
        <f>IFERROR(INDEX(Nimed!C:C,MATCH(B:B,Nimed!B:B,0)),"")</f>
        <v>27604</v>
      </c>
      <c r="E315" s="89">
        <f t="shared" si="6"/>
        <v>0</v>
      </c>
      <c r="R315" s="33" t="str">
        <f t="shared" ref="R315:R316" si="9">IFERROR(MID(B315,FIND("(",B315)+1,FIND(")",B315)-FIND("(",B315)-1),"")</f>
        <v>Viljandi</v>
      </c>
      <c r="S315" s="90">
        <f t="shared" ref="S315:S316" si="10">E315+S$299</f>
        <v>5.0000000000000001E-3</v>
      </c>
      <c r="T315" s="90" t="str">
        <f t="shared" si="5"/>
        <v/>
      </c>
      <c r="U315" s="90" t="str">
        <f t="shared" si="5"/>
        <v/>
      </c>
      <c r="V315" s="90" t="str">
        <f t="shared" si="5"/>
        <v/>
      </c>
      <c r="W315" s="90" t="str">
        <f t="shared" si="1"/>
        <v/>
      </c>
      <c r="X315" s="90" t="str">
        <f t="shared" si="1"/>
        <v/>
      </c>
      <c r="Y315" s="90" t="str">
        <f t="shared" si="7"/>
        <v/>
      </c>
      <c r="Z315" s="90" t="str">
        <f t="shared" si="7"/>
        <v/>
      </c>
      <c r="AA315" s="90" t="str">
        <f t="shared" si="7"/>
        <v/>
      </c>
      <c r="AB315" s="90" t="str">
        <f t="shared" si="7"/>
        <v/>
      </c>
      <c r="AC315" s="90" t="str">
        <f t="shared" si="7"/>
        <v/>
      </c>
      <c r="AD315" s="90" t="str">
        <f t="shared" si="7"/>
        <v/>
      </c>
      <c r="AE315" s="90" t="str">
        <f t="shared" si="7"/>
        <v/>
      </c>
      <c r="AF315" s="90" t="str">
        <f t="shared" si="7"/>
        <v/>
      </c>
      <c r="AG315" s="90">
        <f t="shared" si="7"/>
        <v>5.0000000000000001E-3</v>
      </c>
      <c r="AH315" s="90" t="str">
        <f t="shared" si="7"/>
        <v/>
      </c>
      <c r="AI315" s="90" t="str">
        <f t="shared" si="7"/>
        <v/>
      </c>
    </row>
    <row r="316" spans="1:41" x14ac:dyDescent="0.2">
      <c r="A316" s="2">
        <v>17</v>
      </c>
      <c r="B316" s="61" t="str">
        <f t="shared" si="8"/>
        <v>Arvo Orgussaar (Jõgeva)</v>
      </c>
      <c r="C316" s="98"/>
      <c r="D316" s="94">
        <f>IFERROR(INDEX(Nimed!C:C,MATCH(B:B,Nimed!B:B,0)),"")</f>
        <v>23409</v>
      </c>
      <c r="E316" s="89">
        <f t="shared" si="6"/>
        <v>0</v>
      </c>
      <c r="R316" s="33" t="str">
        <f t="shared" si="9"/>
        <v>Jõgeva</v>
      </c>
      <c r="S316" s="90">
        <f t="shared" si="10"/>
        <v>5.0000000000000001E-3</v>
      </c>
      <c r="T316" s="90" t="str">
        <f t="shared" si="5"/>
        <v/>
      </c>
      <c r="U316" s="90" t="str">
        <f t="shared" si="5"/>
        <v/>
      </c>
      <c r="V316" s="90" t="str">
        <f t="shared" si="5"/>
        <v/>
      </c>
      <c r="W316" s="90">
        <f t="shared" si="5"/>
        <v>5.0000000000000001E-3</v>
      </c>
      <c r="X316" s="90" t="str">
        <f t="shared" si="5"/>
        <v/>
      </c>
      <c r="Y316" s="90" t="str">
        <f t="shared" si="7"/>
        <v/>
      </c>
      <c r="Z316" s="90" t="str">
        <f t="shared" si="7"/>
        <v/>
      </c>
      <c r="AA316" s="90" t="str">
        <f t="shared" si="7"/>
        <v/>
      </c>
      <c r="AB316" s="90" t="str">
        <f t="shared" si="7"/>
        <v/>
      </c>
      <c r="AC316" s="90" t="str">
        <f t="shared" si="7"/>
        <v/>
      </c>
      <c r="AD316" s="90" t="str">
        <f t="shared" si="7"/>
        <v/>
      </c>
      <c r="AE316" s="90" t="str">
        <f t="shared" si="7"/>
        <v/>
      </c>
      <c r="AF316" s="90" t="str">
        <f t="shared" si="7"/>
        <v/>
      </c>
      <c r="AG316" s="90" t="str">
        <f t="shared" si="7"/>
        <v/>
      </c>
      <c r="AH316" s="90" t="str">
        <f t="shared" si="7"/>
        <v/>
      </c>
      <c r="AI316" s="90" t="str">
        <f t="shared" si="7"/>
        <v/>
      </c>
    </row>
  </sheetData>
  <sortState ref="B126:C144">
    <sortCondition ref="B109"/>
  </sortState>
  <conditionalFormatting sqref="G41:H41">
    <cfRule type="aboveAverage" dxfId="284" priority="293"/>
  </conditionalFormatting>
  <conditionalFormatting sqref="I41">
    <cfRule type="aboveAverage" dxfId="283" priority="292"/>
  </conditionalFormatting>
  <conditionalFormatting sqref="M41 M49">
    <cfRule type="expression" dxfId="282" priority="288">
      <formula>FIND(2,M41,1)</formula>
    </cfRule>
    <cfRule type="expression" dxfId="281" priority="289">
      <formula>FIND(1,M41,1)</formula>
    </cfRule>
  </conditionalFormatting>
  <conditionalFormatting sqref="J41 J49">
    <cfRule type="expression" dxfId="280" priority="282">
      <formula>FIND(2,J41,1)</formula>
    </cfRule>
    <cfRule type="expression" dxfId="279" priority="283">
      <formula>FIND(1,J41,1)</formula>
    </cfRule>
  </conditionalFormatting>
  <conditionalFormatting sqref="C39:C40 E42">
    <cfRule type="aboveAverage" dxfId="278" priority="222"/>
  </conditionalFormatting>
  <conditionalFormatting sqref="D39:D40 F42">
    <cfRule type="aboveAverage" dxfId="277" priority="221"/>
  </conditionalFormatting>
  <conditionalFormatting sqref="K29:K33">
    <cfRule type="expression" dxfId="276" priority="209">
      <formula>FIND(2,K29,1)</formula>
    </cfRule>
    <cfRule type="expression" dxfId="275" priority="210">
      <formula>FIND(1,K29,1)</formula>
    </cfRule>
  </conditionalFormatting>
  <conditionalFormatting sqref="M15:M19">
    <cfRule type="expression" dxfId="274" priority="300">
      <formula>AND(Q15=3,IF(COUNTIF(Q$14:Q$18,"=3")&gt;=2,TRUE))</formula>
    </cfRule>
    <cfRule type="expression" dxfId="273" priority="301">
      <formula>AND(Q15=1,IF(COUNTIF(Q$14:Q$18,"=1")&gt;=2,TRUE))</formula>
    </cfRule>
    <cfRule type="expression" dxfId="272" priority="302">
      <formula>AND(Q15=2,IF(COUNTIF(Q$14:Q$18,"=2")&gt;=2,TRUE))</formula>
    </cfRule>
  </conditionalFormatting>
  <conditionalFormatting sqref="M22:M26">
    <cfRule type="expression" dxfId="271" priority="303">
      <formula>AND(Q22=3,IF(COUNTIF(Q$21:Q$25,"=3")&gt;=2,TRUE))</formula>
    </cfRule>
    <cfRule type="expression" dxfId="270" priority="304">
      <formula>AND(Q22=1,IF(COUNTIF(Q$21:Q$25,"=1")&gt;=2,TRUE))</formula>
    </cfRule>
    <cfRule type="expression" dxfId="269" priority="305">
      <formula>AND(Q22=2,IF(COUNTIF(Q$21:Q$25,"=2")&gt;=2,TRUE))</formula>
    </cfRule>
  </conditionalFormatting>
  <conditionalFormatting sqref="M8:M12">
    <cfRule type="expression" dxfId="268" priority="306">
      <formula>AND(Q8=3,IF(COUNTIF(Q$7:Q$11,"=3")&gt;=2,TRUE))</formula>
    </cfRule>
    <cfRule type="expression" dxfId="267" priority="307">
      <formula>AND(Q8=1,IF(COUNTIF(Q$7:Q$11,"=1")&gt;=2,TRUE))</formula>
    </cfRule>
    <cfRule type="expression" dxfId="266" priority="308">
      <formula>AND(Q8=2,IF(COUNTIF(Q$7:Q$11,"=2")&gt;=2,TRUE))</formula>
    </cfRule>
  </conditionalFormatting>
  <conditionalFormatting sqref="N15:N19">
    <cfRule type="expression" dxfId="265" priority="309">
      <formula>OR(Q15=0,Q15=4)</formula>
    </cfRule>
    <cfRule type="expression" dxfId="264" priority="310">
      <formula>AND(Q15=1,IF(COUNTIF(Q$14:Q$18,"=1")=1,TRUE))</formula>
    </cfRule>
    <cfRule type="expression" dxfId="263" priority="311">
      <formula>AND(Q15=3,IF(COUNTIF(Q$14:Q$18,"=3")=1,TRUE))</formula>
    </cfRule>
  </conditionalFormatting>
  <conditionalFormatting sqref="N22:N26">
    <cfRule type="expression" dxfId="262" priority="312">
      <formula>OR(Q22=0,Q22=4)</formula>
    </cfRule>
    <cfRule type="expression" dxfId="261" priority="313">
      <formula>AND(Q22=1,IF(COUNTIF(Q$21:Q$25,"=1")=1,TRUE))</formula>
    </cfRule>
    <cfRule type="expression" dxfId="260" priority="314">
      <formula>AND(Q22=3,IF(COUNTIF(Q$21:Q$25,"=3")=1,TRUE))</formula>
    </cfRule>
  </conditionalFormatting>
  <conditionalFormatting sqref="N8:N12">
    <cfRule type="expression" dxfId="259" priority="315">
      <formula>OR(Q8=0,Q8=4)</formula>
    </cfRule>
    <cfRule type="expression" dxfId="258" priority="316">
      <formula>AND(Q8=1,IF(COUNTIF(Q$7:Q$11,"=1")=1,TRUE))</formula>
    </cfRule>
    <cfRule type="expression" dxfId="257" priority="317">
      <formula>AND(Q8=3,IF(COUNTIF(Q$7:Q$11,"=3")=1,TRUE))</formula>
    </cfRule>
  </conditionalFormatting>
  <conditionalFormatting sqref="K7:K11">
    <cfRule type="expression" dxfId="256" priority="318">
      <formula>AND(Q8=1,IF(COUNTIF(Q$7:Q$11,"=1")&gt;=2,TRUE))</formula>
    </cfRule>
    <cfRule type="expression" dxfId="255" priority="319">
      <formula>AND(Q8=3,IF(COUNTIF(Q$7:Q$11,"=3")&gt;=2,TRUE))</formula>
    </cfRule>
    <cfRule type="expression" dxfId="254" priority="320">
      <formula>AND(Q8=2,IF(COUNTIF(Q$7:Q$11,"=2")&gt;=2,TRUE))</formula>
    </cfRule>
  </conditionalFormatting>
  <conditionalFormatting sqref="K14:K15">
    <cfRule type="expression" dxfId="253" priority="321">
      <formula>AND(Q15=1,IF(COUNTIF(Q$14:Q$18,"=1")&gt;=2,TRUE))</formula>
    </cfRule>
    <cfRule type="expression" dxfId="252" priority="322">
      <formula>AND(Q15=3,IF(COUNTIF(Q$14:Q$18,"=3")&gt;=2,TRUE))</formula>
    </cfRule>
    <cfRule type="expression" dxfId="251" priority="323">
      <formula>AND(Q15=2,IF(COUNTIF(Q$14:Q$18,"=2")&gt;=2,TRUE))</formula>
    </cfRule>
  </conditionalFormatting>
  <conditionalFormatting sqref="K20:K24">
    <cfRule type="expression" dxfId="250" priority="324">
      <formula>AND(Q22=1,IF(COUNTIF(Q$21:Q$25,"=1")&gt;=2,TRUE))</formula>
    </cfRule>
    <cfRule type="expression" dxfId="249" priority="325">
      <formula>AND(Q22=3,IF(COUNTIF(Q$21:Q$25,"=3")&gt;=2,TRUE))</formula>
    </cfRule>
    <cfRule type="expression" dxfId="248" priority="326">
      <formula>AND(Q22=2,IF(COUNTIF(Q$21:Q$25,"=2")&gt;=2,TRUE))</formula>
    </cfRule>
  </conditionalFormatting>
  <conditionalFormatting sqref="M29:M33">
    <cfRule type="expression" dxfId="247" priority="327">
      <formula>AND(Q29=3,IF(COUNTIF(Q$28:Q$32,"=3")&gt;=2,TRUE))</formula>
    </cfRule>
    <cfRule type="expression" dxfId="246" priority="328">
      <formula>AND(Q29=1,IF(COUNTIF(Q$28:Q$32,"=1")&gt;=2,TRUE))</formula>
    </cfRule>
    <cfRule type="expression" dxfId="245" priority="329">
      <formula>AND(Q29=2,IF(COUNTIF(Q$28:Q$32,"=2")&gt;=2,TRUE))</formula>
    </cfRule>
  </conditionalFormatting>
  <conditionalFormatting sqref="N29:N33">
    <cfRule type="expression" dxfId="244" priority="330">
      <formula>OR(Q29=0,Q29=4)</formula>
    </cfRule>
    <cfRule type="expression" dxfId="243" priority="331">
      <formula>AND(Q29=1,IF(COUNTIF(Q$28:Q$32,"=1")=1,TRUE))</formula>
    </cfRule>
    <cfRule type="expression" dxfId="242" priority="332">
      <formula>AND(Q29=3,IF(COUNTIF(Q$28:Q$32,"=3")=1,TRUE))</formula>
    </cfRule>
  </conditionalFormatting>
  <conditionalFormatting sqref="J29:J33">
    <cfRule type="expression" dxfId="241" priority="333">
      <formula>AND(Q29=1,IF(COUNTIF(Q$28:Q$32,"=1")&gt;=2,TRUE))</formula>
    </cfRule>
    <cfRule type="expression" dxfId="240" priority="334">
      <formula>AND(Q29=3,IF(COUNTIF(Q$28:Q$32,"=3")&gt;=2,TRUE))</formula>
    </cfRule>
    <cfRule type="expression" dxfId="239" priority="335">
      <formula>AND(Q29=2,IF(COUNTIF(Q$28:Q$32,"=2")&gt;=2,TRUE))</formula>
    </cfRule>
  </conditionalFormatting>
  <conditionalFormatting sqref="A1:H171 A172:G173 A174:H1048576">
    <cfRule type="containsText" dxfId="238" priority="91" operator="containsText" text="I-Viru">
      <formula>NOT(ISERROR(SEARCH("I-Viru",A1)))</formula>
    </cfRule>
  </conditionalFormatting>
  <conditionalFormatting sqref="L7:L11">
    <cfRule type="expression" dxfId="237" priority="86">
      <formula>FIND(2,L7,1)</formula>
    </cfRule>
    <cfRule type="expression" dxfId="236" priority="87">
      <formula>FIND(1,L7,1)</formula>
    </cfRule>
  </conditionalFormatting>
  <conditionalFormatting sqref="L14:L18">
    <cfRule type="expression" dxfId="235" priority="83">
      <formula>FIND(2,L14,1)</formula>
    </cfRule>
    <cfRule type="expression" dxfId="234" priority="84">
      <formula>FIND(1,L14,1)</formula>
    </cfRule>
  </conditionalFormatting>
  <conditionalFormatting sqref="L21:L25">
    <cfRule type="expression" dxfId="233" priority="80">
      <formula>FIND(2,L21,1)</formula>
    </cfRule>
    <cfRule type="expression" dxfId="232" priority="81">
      <formula>FIND(1,L21,1)</formula>
    </cfRule>
  </conditionalFormatting>
  <conditionalFormatting sqref="A102:A116">
    <cfRule type="cellIs" dxfId="231" priority="37" operator="equal">
      <formula>"-"</formula>
    </cfRule>
    <cfRule type="duplicateValues" dxfId="230" priority="52"/>
  </conditionalFormatting>
  <conditionalFormatting sqref="E123 E125">
    <cfRule type="aboveAverage" dxfId="229" priority="51"/>
  </conditionalFormatting>
  <conditionalFormatting sqref="E127 E129">
    <cfRule type="aboveAverage" dxfId="228" priority="50"/>
  </conditionalFormatting>
  <conditionalFormatting sqref="G124 G128">
    <cfRule type="aboveAverage" dxfId="227" priority="49"/>
  </conditionalFormatting>
  <conditionalFormatting sqref="G131 G133">
    <cfRule type="aboveAverage" dxfId="226" priority="48"/>
  </conditionalFormatting>
  <conditionalFormatting sqref="E123 E125 E127 E129 G124 G128 G131 G133">
    <cfRule type="containsBlanks" dxfId="225" priority="47">
      <formula>LEN(TRIM(E123))=0</formula>
    </cfRule>
  </conditionalFormatting>
  <conditionalFormatting sqref="C102 C104">
    <cfRule type="aboveAverage" dxfId="224" priority="46"/>
  </conditionalFormatting>
  <conditionalFormatting sqref="C106 C108">
    <cfRule type="aboveAverage" dxfId="223" priority="45"/>
  </conditionalFormatting>
  <conditionalFormatting sqref="E103 E107">
    <cfRule type="aboveAverage" dxfId="222" priority="44"/>
  </conditionalFormatting>
  <conditionalFormatting sqref="C110 C112">
    <cfRule type="aboveAverage" dxfId="221" priority="43"/>
  </conditionalFormatting>
  <conditionalFormatting sqref="C114 C116">
    <cfRule type="aboveAverage" dxfId="220" priority="42"/>
  </conditionalFormatting>
  <conditionalFormatting sqref="E111 E115">
    <cfRule type="aboveAverage" dxfId="219" priority="41"/>
  </conditionalFormatting>
  <conditionalFormatting sqref="G105 G113">
    <cfRule type="aboveAverage" dxfId="218" priority="40"/>
  </conditionalFormatting>
  <conditionalFormatting sqref="G117 G119">
    <cfRule type="aboveAverage" dxfId="217" priority="39"/>
  </conditionalFormatting>
  <conditionalFormatting sqref="C102 C104 C106 C108 C110 C112 C114 C116 E103 E107 E111 E115 G105 G113 G117 G119">
    <cfRule type="containsBlanks" dxfId="216" priority="38">
      <formula>LEN(TRIM(C102))=0</formula>
    </cfRule>
  </conditionalFormatting>
  <conditionalFormatting sqref="E140 E142 E144 E146 G141 G145 G148 G150">
    <cfRule type="containsBlanks" dxfId="215" priority="32">
      <formula>LEN(TRIM(E140))=0</formula>
    </cfRule>
  </conditionalFormatting>
  <conditionalFormatting sqref="E140 E142">
    <cfRule type="aboveAverage" dxfId="214" priority="36"/>
  </conditionalFormatting>
  <conditionalFormatting sqref="E144 E146">
    <cfRule type="aboveAverage" dxfId="213" priority="35"/>
  </conditionalFormatting>
  <conditionalFormatting sqref="G141 G145">
    <cfRule type="aboveAverage" dxfId="212" priority="34"/>
  </conditionalFormatting>
  <conditionalFormatting sqref="G148 G150">
    <cfRule type="aboveAverage" dxfId="211" priority="33"/>
  </conditionalFormatting>
  <conditionalFormatting sqref="B140:B146">
    <cfRule type="cellIs" dxfId="210" priority="30" operator="equal">
      <formula>"-"</formula>
    </cfRule>
    <cfRule type="duplicateValues" dxfId="209" priority="31"/>
  </conditionalFormatting>
  <conditionalFormatting sqref="K16:K17">
    <cfRule type="expression" dxfId="208" priority="345">
      <formula>AND(Q18=1,IF(COUNTIF(Q$14:Q$18,"=1")&gt;=2,TRUE))</formula>
    </cfRule>
    <cfRule type="expression" dxfId="207" priority="346">
      <formula>AND(Q18=3,IF(COUNTIF(Q$14:Q$18,"=3")&gt;=2,TRUE))</formula>
    </cfRule>
    <cfRule type="expression" dxfId="206" priority="347">
      <formula>AND(Q18=2,IF(COUNTIF(Q$14:Q$18,"=2")&gt;=2,TRUE))</formula>
    </cfRule>
  </conditionalFormatting>
  <conditionalFormatting sqref="H18">
    <cfRule type="expression" dxfId="205" priority="351">
      <formula>OR(#REF!=0,#REF!=4)</formula>
    </cfRule>
    <cfRule type="expression" dxfId="204" priority="352">
      <formula>AND(#REF!=1,IF(COUNTIF(J$7:J$11,"=1")=1,TRUE))</formula>
    </cfRule>
    <cfRule type="expression" dxfId="203" priority="353">
      <formula>AND(#REF!=3,IF(COUNTIF(J$7:J$11,"=3")=1,TRUE))</formula>
    </cfRule>
  </conditionalFormatting>
  <conditionalFormatting sqref="H12">
    <cfRule type="expression" dxfId="202" priority="387">
      <formula>OR(#REF!=0,#REF!=4)</formula>
    </cfRule>
    <cfRule type="expression" dxfId="201" priority="388">
      <formula>AND(#REF!=1,IF(COUNTIF(#REF!,"=1")=1,TRUE))</formula>
    </cfRule>
    <cfRule type="expression" dxfId="200" priority="389">
      <formula>AND(#REF!=3,IF(COUNTIF(#REF!,"=3")=1,TRUE))</formula>
    </cfRule>
  </conditionalFormatting>
  <conditionalFormatting sqref="A12:B12 A18:B18">
    <cfRule type="expression" dxfId="199" priority="413">
      <formula>OR(D12=0,D12=4)</formula>
    </cfRule>
    <cfRule type="expression" dxfId="198" priority="414">
      <formula>AND(D12=1,IF(COUNTIF(D$7:D$12,"=1")=1,TRUE))</formula>
    </cfRule>
    <cfRule type="expression" dxfId="197" priority="415">
      <formula>AND(D12=3,IF(COUNTIF(D$7:D$12,"=3")=1,TRUE))</formula>
    </cfRule>
  </conditionalFormatting>
  <conditionalFormatting sqref="A17">
    <cfRule type="containsText" dxfId="196" priority="16" operator="containsText" text="I-Viru">
      <formula>NOT(ISERROR(SEARCH("I-Viru",A17)))</formula>
    </cfRule>
  </conditionalFormatting>
  <conditionalFormatting sqref="A23">
    <cfRule type="containsText" dxfId="195" priority="14" operator="containsText" text="I-Viru">
      <formula>NOT(ISERROR(SEARCH("I-Viru",A23)))</formula>
    </cfRule>
  </conditionalFormatting>
  <conditionalFormatting sqref="C9:G34">
    <cfRule type="cellIs" dxfId="194" priority="13" stopIfTrue="1" operator="equal">
      <formula>13</formula>
    </cfRule>
  </conditionalFormatting>
  <conditionalFormatting sqref="E18">
    <cfRule type="expression" dxfId="193" priority="451">
      <formula>OR(I18=0,I18=4)</formula>
    </cfRule>
    <cfRule type="expression" dxfId="192" priority="452">
      <formula>AND(I18=1,IF(COUNTIF(#REF!,"=1")=1,TRUE))</formula>
    </cfRule>
    <cfRule type="expression" dxfId="191" priority="453">
      <formula>AND(I18=3,IF(COUNTIF(#REF!,"=3")=1,TRUE))</formula>
    </cfRule>
  </conditionalFormatting>
  <conditionalFormatting sqref="C18">
    <cfRule type="expression" dxfId="190" priority="454">
      <formula>OR(F18=0,F18=4)</formula>
    </cfRule>
    <cfRule type="expression" dxfId="189" priority="455">
      <formula>AND(F18=1,IF(COUNTIF(H$7:H$12,"=1")=1,TRUE))</formula>
    </cfRule>
    <cfRule type="expression" dxfId="188" priority="456">
      <formula>AND(F18=3,IF(COUNTIF(H$7:H$12,"=3")=1,TRUE))</formula>
    </cfRule>
  </conditionalFormatting>
  <conditionalFormatting sqref="D18">
    <cfRule type="expression" dxfId="187" priority="457">
      <formula>OR(H18=0,H18=4)</formula>
    </cfRule>
    <cfRule type="expression" dxfId="186" priority="458">
      <formula>AND(H18=1,IF(COUNTIF(I$7:I$12,"=1")=1,TRUE))</formula>
    </cfRule>
    <cfRule type="expression" dxfId="185" priority="459">
      <formula>AND(H18=3,IF(COUNTIF(I$7:I$12,"=3")=1,TRUE))</formula>
    </cfRule>
  </conditionalFormatting>
  <conditionalFormatting sqref="C12:D12">
    <cfRule type="expression" dxfId="184" priority="466">
      <formula>OR(H12=0,H12=4)</formula>
    </cfRule>
    <cfRule type="expression" dxfId="183" priority="467">
      <formula>AND(H12=1,IF(COUNTIF(H$7:H$12,"=1")=1,TRUE))</formula>
    </cfRule>
    <cfRule type="expression" dxfId="182" priority="468">
      <formula>AND(H12=3,IF(COUNTIF(H$7:H$12,"=3")=1,TRUE))</formula>
    </cfRule>
  </conditionalFormatting>
  <conditionalFormatting sqref="I12">
    <cfRule type="expression" dxfId="181" priority="472">
      <formula>OR(K10=0,K10=4)</formula>
    </cfRule>
    <cfRule type="expression" dxfId="180" priority="473">
      <formula>AND(K10=1,IF(COUNTIF(J$7:J$11,"=1")=1,TRUE))</formula>
    </cfRule>
    <cfRule type="expression" dxfId="179" priority="474">
      <formula>AND(K10=3,IF(COUNTIF(J$7:J$11,"=3")=1,TRUE))</formula>
    </cfRule>
  </conditionalFormatting>
  <conditionalFormatting sqref="A155:H170">
    <cfRule type="containsText" dxfId="178" priority="12" operator="containsText" text="I-Viru">
      <formula>NOT(ISERROR(SEARCH("I-Viru",A155)))</formula>
    </cfRule>
  </conditionalFormatting>
  <conditionalFormatting sqref="E157 E159 E161 E163 G158 G162 G165 G167">
    <cfRule type="containsBlanks" dxfId="177" priority="7">
      <formula>LEN(TRIM(E157))=0</formula>
    </cfRule>
  </conditionalFormatting>
  <conditionalFormatting sqref="E157 E159">
    <cfRule type="aboveAverage" dxfId="176" priority="11"/>
  </conditionalFormatting>
  <conditionalFormatting sqref="E161 E163">
    <cfRule type="aboveAverage" dxfId="175" priority="10"/>
  </conditionalFormatting>
  <conditionalFormatting sqref="G158 G162">
    <cfRule type="aboveAverage" dxfId="174" priority="9"/>
  </conditionalFormatting>
  <conditionalFormatting sqref="G165 G167">
    <cfRule type="aboveAverage" dxfId="173" priority="8"/>
  </conditionalFormatting>
  <conditionalFormatting sqref="B157:B163">
    <cfRule type="cellIs" dxfId="172" priority="5" operator="equal">
      <formula>"-"</formula>
    </cfRule>
    <cfRule type="duplicateValues" dxfId="171" priority="6"/>
  </conditionalFormatting>
  <conditionalFormatting sqref="H173">
    <cfRule type="containsText" dxfId="170" priority="4" operator="containsText" text="I-Viru">
      <formula>NOT(ISERROR(SEARCH("I-Viru",H173)))</formula>
    </cfRule>
  </conditionalFormatting>
  <conditionalFormatting sqref="H173">
    <cfRule type="containsText" dxfId="169" priority="3" operator="containsText" text="I-Viru">
      <formula>NOT(ISERROR(SEARCH("I-Viru",H173)))</formula>
    </cfRule>
  </conditionalFormatting>
  <conditionalFormatting sqref="H172">
    <cfRule type="containsText" dxfId="168" priority="2" operator="containsText" text="I-Viru">
      <formula>NOT(ISERROR(SEARCH("I-Viru",H172)))</formula>
    </cfRule>
  </conditionalFormatting>
  <conditionalFormatting sqref="H172">
    <cfRule type="containsText" dxfId="167" priority="1" operator="containsText" text="I-Viru">
      <formula>NOT(ISERROR(SEARCH("I-Viru",H172)))</formula>
    </cfRule>
  </conditionalFormatting>
  <pageMargins left="0.78740157480314965" right="0.39370078740157483" top="0.59055118110236227" bottom="0.27559055118110237" header="0.39370078740157483" footer="0"/>
  <pageSetup paperSize="9" fitToHeight="0" orientation="portrait" useFirstPageNumber="1" verticalDpi="0" r:id="rId1"/>
  <headerFooter>
    <oddHeader>&amp;R&amp;9Page &amp;P of &amp;N</oddHeader>
  </headerFooter>
  <rowBreaks count="2" manualBreakCount="2">
    <brk id="98" max="10" man="1"/>
    <brk id="153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I305"/>
  <sheetViews>
    <sheetView showGridLines="0" showRowColHeaders="0" zoomScaleNormal="100" workbookViewId="0">
      <pane ySplit="5" topLeftCell="A6" activePane="bottomLeft" state="frozen"/>
      <selection activeCell="AS1" sqref="AS1"/>
      <selection pane="bottomLeft" activeCell="AS1" sqref="AS1"/>
    </sheetView>
  </sheetViews>
  <sheetFormatPr defaultRowHeight="12.75" x14ac:dyDescent="0.2"/>
  <cols>
    <col min="1" max="1" width="3.28515625" customWidth="1"/>
    <col min="2" max="2" width="26.42578125" customWidth="1"/>
    <col min="3" max="10" width="6.28515625" customWidth="1"/>
    <col min="11" max="12" width="4.7109375" customWidth="1"/>
    <col min="13" max="16" width="9.140625" hidden="1" customWidth="1"/>
    <col min="18" max="18" width="0" hidden="1" customWidth="1"/>
    <col min="19" max="19" width="9.5703125" hidden="1" customWidth="1"/>
    <col min="20" max="20" width="0" hidden="1" customWidth="1"/>
    <col min="21" max="22" width="9.5703125" hidden="1" customWidth="1"/>
    <col min="23" max="35" width="0" hidden="1" customWidth="1"/>
  </cols>
  <sheetData>
    <row r="1" spans="1:35" x14ac:dyDescent="0.2">
      <c r="A1" s="23" t="str">
        <f>Võistkondlik!B1</f>
        <v>ESVL INDIVIDUAAL-VÕISTKONDLIKUD MEISTRIVÕISTLUSED PETANGIS 2010</v>
      </c>
      <c r="B1" s="24"/>
      <c r="C1" s="24"/>
      <c r="E1" s="20"/>
      <c r="R1" s="287" t="s">
        <v>231</v>
      </c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</row>
    <row r="2" spans="1:35" s="12" customFormat="1" x14ac:dyDescent="0.2">
      <c r="A2" s="20" t="str">
        <f>Võistkondlik!B2</f>
        <v>Toimumisaeg: L, 31.07.2010 kell 11:00</v>
      </c>
      <c r="B2" s="24"/>
      <c r="C2" s="24"/>
      <c r="E2" s="20"/>
    </row>
    <row r="3" spans="1:35" s="12" customFormat="1" x14ac:dyDescent="0.2">
      <c r="A3" s="20" t="str">
        <f>Võistkondlik!B3</f>
        <v>Toimumiskoht: Viljandimaa, Viljandi</v>
      </c>
      <c r="B3" s="24"/>
      <c r="C3" s="24"/>
      <c r="E3" s="20"/>
    </row>
    <row r="4" spans="1:35" s="12" customFormat="1" x14ac:dyDescent="0.2">
      <c r="A4" s="20"/>
      <c r="B4" s="24"/>
      <c r="C4" s="24"/>
      <c r="E4" s="20"/>
    </row>
    <row r="5" spans="1:35" x14ac:dyDescent="0.2">
      <c r="A5" s="36" t="s">
        <v>107</v>
      </c>
      <c r="B5" s="24"/>
      <c r="C5" s="24"/>
    </row>
    <row r="6" spans="1:35" x14ac:dyDescent="0.2">
      <c r="A6" s="167"/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</row>
    <row r="7" spans="1:35" x14ac:dyDescent="0.2">
      <c r="A7" s="104"/>
      <c r="B7" s="104"/>
      <c r="C7" s="101">
        <v>1</v>
      </c>
      <c r="D7" s="101">
        <v>2</v>
      </c>
      <c r="E7" s="101">
        <v>3</v>
      </c>
      <c r="F7" s="101">
        <v>4</v>
      </c>
      <c r="G7" s="101">
        <v>5</v>
      </c>
      <c r="H7" s="101">
        <v>6</v>
      </c>
      <c r="I7" s="101" t="s">
        <v>1</v>
      </c>
      <c r="J7" s="101" t="s">
        <v>2</v>
      </c>
      <c r="K7" s="167"/>
      <c r="L7" s="167"/>
      <c r="M7" s="167"/>
      <c r="N7" s="167"/>
    </row>
    <row r="8" spans="1:35" x14ac:dyDescent="0.2">
      <c r="A8" s="104">
        <v>1</v>
      </c>
      <c r="B8" s="107" t="s">
        <v>82</v>
      </c>
      <c r="C8" s="105"/>
      <c r="D8" s="102">
        <v>13</v>
      </c>
      <c r="E8" s="102">
        <v>13</v>
      </c>
      <c r="F8" s="102">
        <v>8</v>
      </c>
      <c r="G8" s="102">
        <v>13</v>
      </c>
      <c r="H8" s="245">
        <v>13</v>
      </c>
      <c r="I8" s="110" t="s">
        <v>138</v>
      </c>
      <c r="J8" s="102">
        <v>1</v>
      </c>
      <c r="K8" s="322"/>
      <c r="L8" s="252"/>
      <c r="M8" s="24"/>
      <c r="N8" s="24"/>
      <c r="O8" s="24"/>
      <c r="P8" s="24"/>
      <c r="Q8" s="24"/>
    </row>
    <row r="9" spans="1:35" x14ac:dyDescent="0.2">
      <c r="A9" s="104">
        <v>2</v>
      </c>
      <c r="B9" s="33" t="s">
        <v>163</v>
      </c>
      <c r="C9" s="102">
        <v>2</v>
      </c>
      <c r="D9" s="105"/>
      <c r="E9" s="106">
        <v>3</v>
      </c>
      <c r="F9" s="102">
        <v>13</v>
      </c>
      <c r="G9" s="102">
        <v>13</v>
      </c>
      <c r="H9" s="245">
        <v>12</v>
      </c>
      <c r="I9" s="110" t="s">
        <v>16</v>
      </c>
      <c r="J9" s="102">
        <v>5</v>
      </c>
      <c r="K9" s="322"/>
      <c r="L9" s="252"/>
      <c r="M9" s="24"/>
      <c r="N9" s="24"/>
      <c r="O9" s="24"/>
      <c r="P9" s="24"/>
      <c r="Q9" s="24"/>
    </row>
    <row r="10" spans="1:35" x14ac:dyDescent="0.2">
      <c r="A10" s="104">
        <v>3</v>
      </c>
      <c r="B10" s="107" t="s">
        <v>164</v>
      </c>
      <c r="C10" s="102">
        <v>12</v>
      </c>
      <c r="D10" s="106">
        <v>13</v>
      </c>
      <c r="E10" s="105"/>
      <c r="F10" s="108">
        <v>9</v>
      </c>
      <c r="G10" s="102">
        <v>13</v>
      </c>
      <c r="H10" s="44">
        <v>13</v>
      </c>
      <c r="I10" s="109" t="s">
        <v>59</v>
      </c>
      <c r="J10" s="255">
        <v>2</v>
      </c>
      <c r="K10" s="323">
        <v>1</v>
      </c>
      <c r="L10" s="252"/>
      <c r="M10" s="167"/>
      <c r="N10" s="167"/>
    </row>
    <row r="11" spans="1:35" x14ac:dyDescent="0.2">
      <c r="A11" s="104">
        <v>4</v>
      </c>
      <c r="B11" s="107" t="s">
        <v>83</v>
      </c>
      <c r="C11" s="102">
        <v>13</v>
      </c>
      <c r="D11" s="106">
        <v>11</v>
      </c>
      <c r="E11" s="108">
        <v>13</v>
      </c>
      <c r="F11" s="105"/>
      <c r="G11" s="106">
        <v>13</v>
      </c>
      <c r="H11" s="44">
        <v>9</v>
      </c>
      <c r="I11" s="109" t="s">
        <v>59</v>
      </c>
      <c r="J11" s="102">
        <v>3</v>
      </c>
      <c r="K11" s="323">
        <v>0</v>
      </c>
      <c r="L11" s="252"/>
      <c r="M11" s="24"/>
      <c r="N11" s="24"/>
      <c r="O11" s="24"/>
      <c r="P11" s="24"/>
      <c r="Q11" s="24"/>
    </row>
    <row r="12" spans="1:35" x14ac:dyDescent="0.2">
      <c r="A12" s="104">
        <v>5</v>
      </c>
      <c r="B12" s="107" t="s">
        <v>84</v>
      </c>
      <c r="C12" s="102">
        <v>12</v>
      </c>
      <c r="D12" s="106">
        <v>7</v>
      </c>
      <c r="E12" s="106">
        <v>2</v>
      </c>
      <c r="F12" s="106">
        <v>6</v>
      </c>
      <c r="G12" s="105"/>
      <c r="H12" s="245">
        <v>11</v>
      </c>
      <c r="I12" s="110" t="s">
        <v>166</v>
      </c>
      <c r="J12" s="102">
        <v>6</v>
      </c>
      <c r="K12" s="324"/>
      <c r="L12" s="24"/>
      <c r="M12" s="24"/>
      <c r="N12" s="24"/>
      <c r="O12" s="24"/>
      <c r="P12" s="24"/>
      <c r="Q12" s="24"/>
    </row>
    <row r="13" spans="1:35" s="12" customFormat="1" x14ac:dyDescent="0.2">
      <c r="A13" s="104">
        <v>6</v>
      </c>
      <c r="B13" s="33" t="s">
        <v>165</v>
      </c>
      <c r="C13" s="102">
        <v>7</v>
      </c>
      <c r="D13" s="102">
        <v>13</v>
      </c>
      <c r="E13" s="108">
        <v>8</v>
      </c>
      <c r="F13" s="108">
        <v>13</v>
      </c>
      <c r="G13" s="31">
        <v>13</v>
      </c>
      <c r="H13" s="105"/>
      <c r="I13" s="109" t="s">
        <v>59</v>
      </c>
      <c r="J13" s="256">
        <v>4</v>
      </c>
      <c r="K13" s="323">
        <v>-1</v>
      </c>
      <c r="L13" s="252"/>
      <c r="M13" s="24"/>
      <c r="N13" s="24"/>
      <c r="O13" s="24"/>
      <c r="P13" s="24"/>
      <c r="Q13" s="24"/>
    </row>
    <row r="14" spans="1:35" s="12" customFormat="1" x14ac:dyDescent="0.2">
      <c r="A14" s="167"/>
      <c r="B14" s="167"/>
      <c r="C14" s="24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</row>
    <row r="15" spans="1:35" s="12" customFormat="1" x14ac:dyDescent="0.2">
      <c r="A15" s="167"/>
      <c r="B15" s="30"/>
      <c r="C15" s="30"/>
      <c r="D15" s="30"/>
      <c r="E15" s="30"/>
      <c r="F15" s="30"/>
      <c r="G15" s="30"/>
      <c r="H15" s="30"/>
      <c r="I15" s="30"/>
      <c r="J15" s="30"/>
      <c r="K15" s="167"/>
      <c r="L15" s="167"/>
      <c r="M15" s="167"/>
      <c r="N15" s="167"/>
    </row>
    <row r="16" spans="1:35" s="12" customFormat="1" x14ac:dyDescent="0.2">
      <c r="A16" s="167"/>
      <c r="B16" s="236" t="s">
        <v>3</v>
      </c>
      <c r="C16" s="217" t="s">
        <v>46</v>
      </c>
      <c r="D16" s="217" t="s">
        <v>10</v>
      </c>
      <c r="E16" s="217" t="s">
        <v>11</v>
      </c>
      <c r="F16" s="30"/>
      <c r="G16" s="30"/>
      <c r="H16" s="30"/>
      <c r="I16" s="30"/>
      <c r="J16" s="30"/>
      <c r="K16" s="167"/>
      <c r="L16" s="167"/>
      <c r="M16" s="167"/>
      <c r="N16" s="167"/>
    </row>
    <row r="17" spans="1:17" s="12" customFormat="1" x14ac:dyDescent="0.2">
      <c r="A17" s="167"/>
      <c r="B17" s="236" t="s">
        <v>6</v>
      </c>
      <c r="C17" s="217" t="s">
        <v>4</v>
      </c>
      <c r="D17" s="217" t="s">
        <v>5</v>
      </c>
      <c r="E17" s="217" t="s">
        <v>48</v>
      </c>
      <c r="F17" s="30"/>
      <c r="G17" s="30"/>
      <c r="H17" s="30"/>
      <c r="I17" s="30"/>
      <c r="J17" s="30"/>
      <c r="K17" s="30"/>
      <c r="L17" s="167"/>
      <c r="M17" s="167"/>
      <c r="N17" s="167"/>
    </row>
    <row r="18" spans="1:17" s="12" customFormat="1" x14ac:dyDescent="0.2">
      <c r="A18" s="167"/>
      <c r="B18" s="236" t="s">
        <v>9</v>
      </c>
      <c r="C18" s="217" t="s">
        <v>17</v>
      </c>
      <c r="D18" s="217" t="s">
        <v>16</v>
      </c>
      <c r="E18" s="217" t="s">
        <v>50</v>
      </c>
      <c r="F18" s="30"/>
      <c r="G18" s="30"/>
      <c r="H18" s="30"/>
      <c r="I18" s="30"/>
      <c r="J18" s="30"/>
      <c r="K18" s="30"/>
      <c r="L18" s="167"/>
      <c r="M18" s="167"/>
      <c r="N18" s="167"/>
    </row>
    <row r="19" spans="1:17" s="12" customFormat="1" x14ac:dyDescent="0.2">
      <c r="A19" s="167"/>
      <c r="B19" s="236" t="s">
        <v>12</v>
      </c>
      <c r="C19" s="217" t="s">
        <v>7</v>
      </c>
      <c r="D19" s="217" t="s">
        <v>47</v>
      </c>
      <c r="E19" s="217" t="s">
        <v>8</v>
      </c>
      <c r="F19" s="30"/>
      <c r="G19" s="30"/>
      <c r="H19" s="30"/>
      <c r="I19" s="30"/>
      <c r="J19" s="30"/>
      <c r="K19" s="30"/>
      <c r="L19" s="167"/>
      <c r="M19" s="167"/>
      <c r="N19" s="167"/>
    </row>
    <row r="20" spans="1:17" x14ac:dyDescent="0.2">
      <c r="A20" s="167"/>
      <c r="B20" s="236" t="s">
        <v>15</v>
      </c>
      <c r="C20" s="279" t="s">
        <v>19</v>
      </c>
      <c r="D20" s="217" t="s">
        <v>14</v>
      </c>
      <c r="E20" s="217" t="s">
        <v>49</v>
      </c>
      <c r="F20" s="30"/>
      <c r="G20" s="30"/>
      <c r="H20" s="30"/>
      <c r="I20" s="30"/>
      <c r="J20" s="30"/>
      <c r="K20" s="30"/>
      <c r="L20" s="167"/>
      <c r="M20" s="167"/>
      <c r="N20" s="167"/>
    </row>
    <row r="21" spans="1:17" hidden="1" x14ac:dyDescent="0.2">
      <c r="A21" s="167"/>
      <c r="B21" s="167"/>
      <c r="C21" s="167"/>
      <c r="D21" s="167"/>
      <c r="E21" s="167"/>
      <c r="F21" s="30"/>
      <c r="G21" s="30"/>
      <c r="H21" s="30"/>
      <c r="I21" s="30"/>
      <c r="J21" s="30"/>
      <c r="K21" s="30"/>
      <c r="L21" s="167"/>
      <c r="M21" s="167"/>
      <c r="N21" s="167"/>
    </row>
    <row r="22" spans="1:17" hidden="1" x14ac:dyDescent="0.2">
      <c r="A22" s="167"/>
      <c r="B22" s="167"/>
      <c r="C22" s="167"/>
      <c r="D22" s="167"/>
      <c r="E22" s="167"/>
      <c r="F22" s="30"/>
      <c r="G22" s="30"/>
      <c r="H22" s="30"/>
      <c r="I22" s="30"/>
      <c r="J22" s="30"/>
      <c r="K22" s="30"/>
      <c r="L22" s="167"/>
      <c r="M22" s="167"/>
      <c r="N22" s="167"/>
    </row>
    <row r="23" spans="1:17" hidden="1" x14ac:dyDescent="0.2">
      <c r="A23" s="170"/>
      <c r="B23" s="30"/>
      <c r="C23" s="30"/>
      <c r="D23" s="30"/>
      <c r="E23" s="30"/>
      <c r="F23" s="30"/>
      <c r="G23" s="179"/>
      <c r="H23" s="179"/>
      <c r="I23" s="179"/>
      <c r="J23" s="30"/>
      <c r="K23" s="30"/>
      <c r="L23" s="167"/>
      <c r="M23" s="167"/>
      <c r="N23" s="167"/>
    </row>
    <row r="24" spans="1:17" hidden="1" x14ac:dyDescent="0.2">
      <c r="A24" s="167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14"/>
      <c r="P24" s="114"/>
      <c r="Q24" s="114"/>
    </row>
    <row r="25" spans="1:17" hidden="1" x14ac:dyDescent="0.2">
      <c r="A25" s="167"/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14"/>
      <c r="P25" s="114"/>
      <c r="Q25" s="114"/>
    </row>
    <row r="26" spans="1:17" hidden="1" x14ac:dyDescent="0.2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14"/>
      <c r="P26" s="114"/>
      <c r="Q26" s="114"/>
    </row>
    <row r="27" spans="1:17" hidden="1" x14ac:dyDescent="0.2">
      <c r="A27" s="167"/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14"/>
      <c r="P27" s="114"/>
      <c r="Q27" s="114"/>
    </row>
    <row r="28" spans="1:17" hidden="1" x14ac:dyDescent="0.2">
      <c r="A28" s="167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14"/>
      <c r="P28" s="114"/>
      <c r="Q28" s="114"/>
    </row>
    <row r="29" spans="1:17" hidden="1" x14ac:dyDescent="0.2">
      <c r="A29" s="167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14"/>
      <c r="P29" s="114"/>
      <c r="Q29" s="114"/>
    </row>
    <row r="30" spans="1:17" hidden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14"/>
      <c r="P30" s="114"/>
      <c r="Q30" s="114"/>
    </row>
    <row r="31" spans="1:17" hidden="1" x14ac:dyDescent="0.2">
      <c r="A31" s="167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14"/>
      <c r="P31" s="114"/>
      <c r="Q31" s="114"/>
    </row>
    <row r="32" spans="1:17" hidden="1" x14ac:dyDescent="0.2">
      <c r="A32" s="167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14"/>
      <c r="P32" s="114"/>
      <c r="Q32" s="114"/>
    </row>
    <row r="33" spans="1:17" hidden="1" x14ac:dyDescent="0.2">
      <c r="A33" s="167"/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14"/>
      <c r="P33" s="114"/>
      <c r="Q33" s="114"/>
    </row>
    <row r="34" spans="1:17" hidden="1" x14ac:dyDescent="0.2">
      <c r="A34" s="167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14"/>
      <c r="P34" s="114"/>
      <c r="Q34" s="114"/>
    </row>
    <row r="35" spans="1:17" hidden="1" x14ac:dyDescent="0.2">
      <c r="A35" s="167"/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14"/>
      <c r="P35" s="114"/>
      <c r="Q35" s="114"/>
    </row>
    <row r="36" spans="1:17" hidden="1" x14ac:dyDescent="0.2">
      <c r="A36" s="167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14"/>
      <c r="P36" s="114"/>
      <c r="Q36" s="114"/>
    </row>
    <row r="37" spans="1:17" hidden="1" x14ac:dyDescent="0.2">
      <c r="A37" s="167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14"/>
      <c r="P37" s="114"/>
      <c r="Q37" s="114"/>
    </row>
    <row r="38" spans="1:17" hidden="1" x14ac:dyDescent="0.2">
      <c r="A38" s="167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14"/>
      <c r="P38" s="114"/>
      <c r="Q38" s="114"/>
    </row>
    <row r="39" spans="1:17" hidden="1" x14ac:dyDescent="0.2">
      <c r="A39" s="167"/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14"/>
      <c r="P39" s="114"/>
      <c r="Q39" s="114"/>
    </row>
    <row r="40" spans="1:17" hidden="1" x14ac:dyDescent="0.2">
      <c r="A40" s="167"/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14"/>
      <c r="P40" s="114"/>
      <c r="Q40" s="114"/>
    </row>
    <row r="41" spans="1:17" hidden="1" x14ac:dyDescent="0.2">
      <c r="A41" s="167"/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14"/>
      <c r="P41" s="114"/>
      <c r="Q41" s="114"/>
    </row>
    <row r="42" spans="1:17" s="1" customFormat="1" hidden="1" x14ac:dyDescent="0.2">
      <c r="A42" s="167"/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14"/>
      <c r="P42" s="114"/>
      <c r="Q42" s="114"/>
    </row>
    <row r="43" spans="1:17" s="1" customFormat="1" hidden="1" x14ac:dyDescent="0.2">
      <c r="A43" s="167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14"/>
      <c r="P43" s="114"/>
      <c r="Q43" s="114"/>
    </row>
    <row r="44" spans="1:17" s="1" customFormat="1" hidden="1" x14ac:dyDescent="0.2">
      <c r="A44" s="167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14"/>
      <c r="P44" s="114"/>
      <c r="Q44" s="114"/>
    </row>
    <row r="45" spans="1:17" s="1" customFormat="1" hidden="1" x14ac:dyDescent="0.2">
      <c r="A45" s="167"/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14"/>
      <c r="P45" s="114"/>
      <c r="Q45" s="114"/>
    </row>
    <row r="46" spans="1:17" s="1" customFormat="1" hidden="1" x14ac:dyDescent="0.2">
      <c r="A46" s="167"/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14"/>
      <c r="P46" s="114"/>
      <c r="Q46" s="114"/>
    </row>
    <row r="47" spans="1:17" s="1" customFormat="1" hidden="1" x14ac:dyDescent="0.2">
      <c r="A47" s="167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14"/>
      <c r="P47" s="114"/>
      <c r="Q47" s="114"/>
    </row>
    <row r="48" spans="1:17" s="1" customFormat="1" hidden="1" x14ac:dyDescent="0.2">
      <c r="A48" s="167"/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14"/>
      <c r="P48" s="114"/>
      <c r="Q48" s="114"/>
    </row>
    <row r="49" spans="1:17" s="1" customFormat="1" hidden="1" x14ac:dyDescent="0.2">
      <c r="A49" s="167"/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14"/>
      <c r="P49" s="114"/>
      <c r="Q49" s="114"/>
    </row>
    <row r="50" spans="1:17" s="1" customFormat="1" hidden="1" x14ac:dyDescent="0.2">
      <c r="A50" s="167"/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14"/>
      <c r="P50" s="114"/>
      <c r="Q50" s="114"/>
    </row>
    <row r="51" spans="1:17" s="1" customFormat="1" hidden="1" x14ac:dyDescent="0.2">
      <c r="A51" s="167"/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14"/>
      <c r="P51" s="114"/>
      <c r="Q51" s="114"/>
    </row>
    <row r="52" spans="1:17" s="1" customFormat="1" hidden="1" x14ac:dyDescent="0.2">
      <c r="A52" s="167"/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14"/>
      <c r="P52" s="114"/>
      <c r="Q52" s="114"/>
    </row>
    <row r="53" spans="1:17" s="1" customFormat="1" hidden="1" x14ac:dyDescent="0.2">
      <c r="A53" s="167"/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14"/>
      <c r="P53" s="114"/>
      <c r="Q53" s="114"/>
    </row>
    <row r="54" spans="1:17" s="1" customFormat="1" hidden="1" x14ac:dyDescent="0.2">
      <c r="A54" s="167"/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14"/>
      <c r="P54" s="114"/>
      <c r="Q54" s="114"/>
    </row>
    <row r="55" spans="1:17" hidden="1" x14ac:dyDescent="0.2">
      <c r="A55" s="167"/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14"/>
      <c r="P55" s="114"/>
      <c r="Q55" s="114"/>
    </row>
    <row r="56" spans="1:17" s="1" customFormat="1" hidden="1" x14ac:dyDescent="0.2">
      <c r="A56" s="167"/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  <c r="O56" s="114"/>
      <c r="P56" s="114"/>
      <c r="Q56" s="114"/>
    </row>
    <row r="57" spans="1:17" s="1" customFormat="1" hidden="1" x14ac:dyDescent="0.2">
      <c r="A57" s="167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14"/>
      <c r="P57" s="114"/>
      <c r="Q57" s="114"/>
    </row>
    <row r="58" spans="1:17" s="1" customFormat="1" hidden="1" x14ac:dyDescent="0.2">
      <c r="A58" s="167"/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14"/>
      <c r="P58" s="114"/>
      <c r="Q58" s="114"/>
    </row>
    <row r="59" spans="1:17" s="12" customFormat="1" hidden="1" x14ac:dyDescent="0.2">
      <c r="A59" s="167"/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14"/>
      <c r="P59" s="114"/>
      <c r="Q59" s="114"/>
    </row>
    <row r="60" spans="1:17" s="12" customFormat="1" hidden="1" x14ac:dyDescent="0.2">
      <c r="A60" s="167"/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14"/>
      <c r="P60" s="114"/>
      <c r="Q60" s="114"/>
    </row>
    <row r="61" spans="1:17" s="1" customFormat="1" hidden="1" x14ac:dyDescent="0.2">
      <c r="A61" s="167"/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14"/>
      <c r="P61" s="114"/>
      <c r="Q61" s="114"/>
    </row>
    <row r="62" spans="1:17" s="12" customFormat="1" hidden="1" x14ac:dyDescent="0.2">
      <c r="A62" s="167"/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14"/>
      <c r="P62" s="114"/>
      <c r="Q62" s="114"/>
    </row>
    <row r="63" spans="1:17" hidden="1" x14ac:dyDescent="0.2">
      <c r="A63" s="167"/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14"/>
      <c r="P63" s="114"/>
      <c r="Q63" s="114"/>
    </row>
    <row r="64" spans="1:17" hidden="1" x14ac:dyDescent="0.2">
      <c r="A64" s="167"/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14"/>
      <c r="P64" s="114"/>
      <c r="Q64" s="114"/>
    </row>
    <row r="65" spans="1:17" hidden="1" x14ac:dyDescent="0.2">
      <c r="A65" s="167"/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14"/>
      <c r="P65" s="114"/>
      <c r="Q65" s="114"/>
    </row>
    <row r="66" spans="1:17" hidden="1" x14ac:dyDescent="0.2">
      <c r="A66" s="167"/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14"/>
      <c r="P66" s="114"/>
      <c r="Q66" s="114"/>
    </row>
    <row r="67" spans="1:17" hidden="1" x14ac:dyDescent="0.2">
      <c r="A67" s="167"/>
      <c r="B67" s="167"/>
      <c r="C67" s="167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14"/>
      <c r="P67" s="114"/>
      <c r="Q67" s="114"/>
    </row>
    <row r="68" spans="1:17" hidden="1" x14ac:dyDescent="0.2">
      <c r="A68" s="167"/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14"/>
      <c r="P68" s="114"/>
      <c r="Q68" s="114"/>
    </row>
    <row r="69" spans="1:17" hidden="1" x14ac:dyDescent="0.2">
      <c r="A69" s="167"/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14"/>
      <c r="P69" s="114"/>
      <c r="Q69" s="114"/>
    </row>
    <row r="70" spans="1:17" hidden="1" x14ac:dyDescent="0.2">
      <c r="A70" s="167"/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14"/>
      <c r="P70" s="114"/>
      <c r="Q70" s="114"/>
    </row>
    <row r="71" spans="1:17" hidden="1" x14ac:dyDescent="0.2">
      <c r="A71" s="167"/>
      <c r="B71" s="167"/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14"/>
      <c r="P71" s="114"/>
      <c r="Q71" s="114"/>
    </row>
    <row r="72" spans="1:17" hidden="1" x14ac:dyDescent="0.2">
      <c r="A72" s="167"/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14"/>
      <c r="P72" s="114"/>
      <c r="Q72" s="114"/>
    </row>
    <row r="73" spans="1:17" hidden="1" x14ac:dyDescent="0.2">
      <c r="A73" s="167"/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14"/>
      <c r="P73" s="114"/>
      <c r="Q73" s="114"/>
    </row>
    <row r="74" spans="1:17" hidden="1" x14ac:dyDescent="0.2">
      <c r="A74" s="167"/>
      <c r="B74" s="167"/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14"/>
      <c r="P74" s="114"/>
      <c r="Q74" s="114"/>
    </row>
    <row r="75" spans="1:17" hidden="1" x14ac:dyDescent="0.2">
      <c r="A75" s="167"/>
      <c r="B75" s="167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14"/>
      <c r="P75" s="114"/>
      <c r="Q75" s="114"/>
    </row>
    <row r="76" spans="1:17" hidden="1" x14ac:dyDescent="0.2">
      <c r="A76" s="167"/>
      <c r="B76" s="167"/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14"/>
      <c r="P76" s="114"/>
      <c r="Q76" s="114"/>
    </row>
    <row r="77" spans="1:17" hidden="1" x14ac:dyDescent="0.2">
      <c r="A77" s="167"/>
      <c r="B77" s="167"/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14"/>
      <c r="P77" s="114"/>
      <c r="Q77" s="114"/>
    </row>
    <row r="78" spans="1:17" hidden="1" x14ac:dyDescent="0.2">
      <c r="A78" s="167"/>
      <c r="B78" s="167"/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14"/>
      <c r="P78" s="114"/>
      <c r="Q78" s="114"/>
    </row>
    <row r="79" spans="1:17" hidden="1" x14ac:dyDescent="0.2">
      <c r="A79" s="167"/>
      <c r="B79" s="167"/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14"/>
      <c r="P79" s="114"/>
      <c r="Q79" s="114"/>
    </row>
    <row r="80" spans="1:17" hidden="1" x14ac:dyDescent="0.2">
      <c r="A80" s="167"/>
      <c r="B80" s="167"/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14"/>
      <c r="P80" s="114"/>
      <c r="Q80" s="114"/>
    </row>
    <row r="81" spans="1:14" hidden="1" x14ac:dyDescent="0.2">
      <c r="A81" s="167"/>
      <c r="B81" s="167"/>
      <c r="C81" s="167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7"/>
    </row>
    <row r="82" spans="1:14" hidden="1" x14ac:dyDescent="0.2">
      <c r="A82" s="167"/>
      <c r="B82" s="167"/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</row>
    <row r="83" spans="1:14" hidden="1" x14ac:dyDescent="0.2">
      <c r="A83" s="167"/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</row>
    <row r="84" spans="1:14" hidden="1" x14ac:dyDescent="0.2">
      <c r="A84" s="167"/>
      <c r="B84" s="167"/>
      <c r="C84" s="167"/>
      <c r="D84" s="167"/>
      <c r="E84" s="167"/>
      <c r="F84" s="167"/>
      <c r="G84" s="167"/>
      <c r="H84" s="167"/>
      <c r="I84" s="167"/>
      <c r="J84" s="167"/>
      <c r="K84" s="167"/>
      <c r="L84" s="167"/>
      <c r="M84" s="167"/>
      <c r="N84" s="167"/>
    </row>
    <row r="85" spans="1:14" hidden="1" x14ac:dyDescent="0.2">
      <c r="A85" s="167"/>
      <c r="B85" s="167"/>
      <c r="C85" s="167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7"/>
    </row>
    <row r="86" spans="1:14" hidden="1" x14ac:dyDescent="0.2">
      <c r="A86" s="167"/>
      <c r="B86" s="167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</row>
    <row r="87" spans="1:14" hidden="1" x14ac:dyDescent="0.2">
      <c r="A87" s="167"/>
      <c r="B87" s="167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</row>
    <row r="88" spans="1:14" hidden="1" x14ac:dyDescent="0.2">
      <c r="A88" s="167"/>
      <c r="B88" s="167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</row>
    <row r="89" spans="1:14" hidden="1" x14ac:dyDescent="0.2">
      <c r="A89" s="167"/>
      <c r="B89" s="167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</row>
    <row r="90" spans="1:14" hidden="1" x14ac:dyDescent="0.2">
      <c r="A90" s="167"/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</row>
    <row r="91" spans="1:14" hidden="1" x14ac:dyDescent="0.2">
      <c r="A91" s="167"/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</row>
    <row r="92" spans="1:14" hidden="1" x14ac:dyDescent="0.2">
      <c r="A92" s="167"/>
      <c r="B92" s="167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</row>
    <row r="93" spans="1:14" hidden="1" x14ac:dyDescent="0.2">
      <c r="A93" s="167"/>
      <c r="B93" s="167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</row>
    <row r="94" spans="1:14" hidden="1" x14ac:dyDescent="0.2">
      <c r="A94" s="167"/>
      <c r="B94" s="167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</row>
    <row r="95" spans="1:14" hidden="1" x14ac:dyDescent="0.2">
      <c r="A95" s="167"/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</row>
    <row r="96" spans="1:14" hidden="1" x14ac:dyDescent="0.2">
      <c r="A96" s="167"/>
      <c r="B96" s="167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</row>
    <row r="97" spans="1:14" hidden="1" x14ac:dyDescent="0.2">
      <c r="A97" s="167"/>
      <c r="B97" s="167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</row>
    <row r="98" spans="1:14" hidden="1" x14ac:dyDescent="0.2">
      <c r="A98" s="167"/>
      <c r="B98" s="167"/>
      <c r="F98" s="167"/>
      <c r="G98" s="167"/>
      <c r="H98" s="167"/>
      <c r="I98" s="167"/>
      <c r="J98" s="167"/>
      <c r="K98" s="167"/>
      <c r="L98" s="167"/>
      <c r="M98" s="167"/>
      <c r="N98" s="167"/>
    </row>
    <row r="99" spans="1:14" x14ac:dyDescent="0.2">
      <c r="A99" s="167"/>
      <c r="B99" s="167"/>
      <c r="F99" s="167"/>
      <c r="G99" s="167"/>
      <c r="H99" s="167"/>
      <c r="I99" s="167"/>
      <c r="J99" s="167"/>
      <c r="K99" s="167"/>
      <c r="L99" s="167"/>
      <c r="M99" s="167"/>
      <c r="N99" s="167"/>
    </row>
    <row r="100" spans="1:14" x14ac:dyDescent="0.2">
      <c r="A100" s="198" t="s">
        <v>118</v>
      </c>
      <c r="B100" s="167"/>
      <c r="F100" s="167"/>
      <c r="G100" s="167"/>
      <c r="H100" s="167"/>
      <c r="I100" s="167"/>
      <c r="J100" s="167"/>
      <c r="K100" s="167"/>
      <c r="L100" s="167"/>
      <c r="M100" s="167"/>
      <c r="N100" s="167"/>
    </row>
    <row r="101" spans="1:14" x14ac:dyDescent="0.2">
      <c r="A101" s="167"/>
      <c r="B101" s="167"/>
      <c r="F101" s="167"/>
      <c r="G101" s="167"/>
      <c r="H101" s="167"/>
      <c r="I101" s="167"/>
      <c r="J101" s="167"/>
      <c r="K101" s="167"/>
      <c r="L101" s="167"/>
      <c r="M101" s="167"/>
      <c r="N101" s="167"/>
    </row>
    <row r="102" spans="1:14" ht="13.5" thickBot="1" x14ac:dyDescent="0.25">
      <c r="H102" s="289" t="str">
        <f>IFERROR(INDEX(B$1:B$100,MATCH(VALUE(LEFT(H103,1)),J$1:J$100,0)),"")</f>
        <v>Johannes Neiland (I-Viru)</v>
      </c>
      <c r="I102" s="221"/>
      <c r="M102" s="167"/>
      <c r="N102" s="167"/>
    </row>
    <row r="103" spans="1:14" x14ac:dyDescent="0.2">
      <c r="H103" s="290" t="s">
        <v>119</v>
      </c>
      <c r="I103" s="291"/>
      <c r="M103" s="167"/>
      <c r="N103" s="167"/>
    </row>
    <row r="104" spans="1:14" x14ac:dyDescent="0.2">
      <c r="H104" s="221"/>
      <c r="I104" s="221"/>
      <c r="M104" s="167"/>
      <c r="N104" s="167"/>
    </row>
    <row r="105" spans="1:14" ht="13.5" thickBot="1" x14ac:dyDescent="0.25">
      <c r="H105" s="289" t="str">
        <f>IFERROR(INDEX(B$1:B$100,MATCH(VALUE(LEFT(H106,1)),J$1:J$100,0)),"")</f>
        <v>Mait Metsla (I-Viru)</v>
      </c>
      <c r="I105" s="292"/>
      <c r="M105" s="167"/>
      <c r="N105" s="167"/>
    </row>
    <row r="106" spans="1:14" x14ac:dyDescent="0.2">
      <c r="H106" s="290" t="s">
        <v>120</v>
      </c>
      <c r="I106" s="229"/>
      <c r="M106" s="167"/>
      <c r="N106" s="167"/>
    </row>
    <row r="107" spans="1:14" x14ac:dyDescent="0.2">
      <c r="H107" s="221"/>
      <c r="I107" s="221"/>
      <c r="M107" s="167"/>
      <c r="N107" s="167"/>
    </row>
    <row r="108" spans="1:14" ht="13.5" thickBot="1" x14ac:dyDescent="0.25">
      <c r="H108" s="289" t="str">
        <f>IFERROR(INDEX(B$1:B$100,MATCH(VALUE(LEFT(H109,1)),J$1:J$100,0)),"")</f>
        <v>Ivar Viljaste (I-Viru)</v>
      </c>
      <c r="I108" s="292"/>
      <c r="M108" s="167"/>
      <c r="N108" s="167"/>
    </row>
    <row r="109" spans="1:14" x14ac:dyDescent="0.2">
      <c r="H109" s="8" t="s">
        <v>121</v>
      </c>
      <c r="I109" s="229"/>
      <c r="M109" s="167"/>
      <c r="N109" s="167"/>
    </row>
    <row r="110" spans="1:14" x14ac:dyDescent="0.2">
      <c r="H110" s="229"/>
      <c r="I110" s="229"/>
      <c r="M110" s="167"/>
      <c r="N110" s="167"/>
    </row>
    <row r="111" spans="1:14" ht="13.5" thickBot="1" x14ac:dyDescent="0.25">
      <c r="H111" s="289" t="str">
        <f>IFERROR(INDEX(B$1:B$100,MATCH(VALUE(LEFT(H112,1)),J$1:J$100,0)),"")</f>
        <v>Mauno Mill (Viljandi)</v>
      </c>
      <c r="I111" s="292"/>
      <c r="M111" s="167"/>
      <c r="N111" s="167"/>
    </row>
    <row r="112" spans="1:14" x14ac:dyDescent="0.2">
      <c r="H112" s="100" t="s">
        <v>25</v>
      </c>
      <c r="I112" s="221"/>
      <c r="M112" s="167"/>
      <c r="N112" s="167"/>
    </row>
    <row r="113" spans="1:14" x14ac:dyDescent="0.2">
      <c r="H113" s="221"/>
      <c r="I113" s="221"/>
      <c r="M113" s="167"/>
      <c r="N113" s="167"/>
    </row>
    <row r="114" spans="1:14" ht="13.5" thickBot="1" x14ac:dyDescent="0.25">
      <c r="H114" s="289" t="str">
        <f>IFERROR(INDEX(B$1:B$100,MATCH(VALUE(LEFT(H115,1)),J$1:J$100,0)),"")</f>
        <v>Jaan Rooden (I-Viru)</v>
      </c>
      <c r="I114" s="292"/>
      <c r="M114" s="167"/>
      <c r="N114" s="167"/>
    </row>
    <row r="115" spans="1:14" x14ac:dyDescent="0.2">
      <c r="H115" s="8" t="s">
        <v>28</v>
      </c>
      <c r="I115" s="229"/>
      <c r="M115" s="167"/>
      <c r="N115" s="167"/>
    </row>
    <row r="116" spans="1:14" x14ac:dyDescent="0.2">
      <c r="A116" s="167"/>
      <c r="B116" s="167"/>
      <c r="C116" s="167"/>
      <c r="D116" s="167"/>
      <c r="H116" s="229"/>
      <c r="I116" s="229"/>
      <c r="J116" s="167"/>
      <c r="K116" s="167"/>
      <c r="L116" s="167"/>
      <c r="M116" s="167"/>
      <c r="N116" s="167"/>
    </row>
    <row r="117" spans="1:14" ht="13.5" thickBot="1" x14ac:dyDescent="0.25">
      <c r="A117" s="167"/>
      <c r="B117" s="167"/>
      <c r="C117" s="167"/>
      <c r="D117" s="167"/>
      <c r="E117" s="167"/>
      <c r="H117" s="289" t="str">
        <f>IFERROR(INDEX(B$1:B$100,MATCH(VALUE(LEFT(H118,1)),J$1:J$100,0)),"")</f>
        <v>Vello Vasser (L-Viru)</v>
      </c>
      <c r="I117" s="292"/>
      <c r="J117" s="167"/>
      <c r="K117" s="167"/>
      <c r="L117" s="167"/>
      <c r="M117" s="167"/>
      <c r="N117" s="167"/>
    </row>
    <row r="118" spans="1:14" x14ac:dyDescent="0.2">
      <c r="A118" s="167"/>
      <c r="B118" s="167"/>
      <c r="C118" s="167"/>
      <c r="D118" s="167"/>
      <c r="E118" s="167"/>
      <c r="H118" s="8" t="s">
        <v>29</v>
      </c>
      <c r="I118" s="229"/>
      <c r="J118" s="167"/>
      <c r="K118" s="167"/>
      <c r="L118" s="167"/>
      <c r="M118" s="167"/>
      <c r="N118" s="167"/>
    </row>
    <row r="119" spans="1:14" hidden="1" x14ac:dyDescent="0.2">
      <c r="A119" s="167"/>
      <c r="B119" s="167"/>
      <c r="C119" s="167"/>
      <c r="D119" s="167"/>
      <c r="E119" s="167"/>
      <c r="F119" s="167"/>
      <c r="G119" s="24"/>
      <c r="H119" s="24"/>
      <c r="J119" s="167"/>
      <c r="K119" s="167"/>
      <c r="L119" s="167"/>
      <c r="M119" s="167"/>
      <c r="N119" s="167"/>
    </row>
    <row r="120" spans="1:14" hidden="1" x14ac:dyDescent="0.2">
      <c r="A120" s="167"/>
      <c r="B120" s="167"/>
      <c r="C120" s="167"/>
      <c r="D120" s="167"/>
      <c r="E120" s="167"/>
      <c r="F120" s="167"/>
      <c r="G120" s="24"/>
      <c r="H120" s="24"/>
      <c r="J120" s="167"/>
      <c r="K120" s="167"/>
      <c r="L120" s="167"/>
      <c r="M120" s="167"/>
      <c r="N120" s="167"/>
    </row>
    <row r="121" spans="1:14" hidden="1" x14ac:dyDescent="0.2">
      <c r="A121" s="167"/>
      <c r="B121" s="167"/>
      <c r="C121" s="167"/>
      <c r="D121" s="167"/>
      <c r="E121" s="167"/>
      <c r="F121" s="167"/>
      <c r="G121" s="24"/>
      <c r="H121" s="24"/>
      <c r="J121" s="167"/>
      <c r="K121" s="167"/>
      <c r="L121" s="167"/>
      <c r="M121" s="167"/>
      <c r="N121" s="167"/>
    </row>
    <row r="122" spans="1:14" hidden="1" x14ac:dyDescent="0.2">
      <c r="A122" s="167"/>
      <c r="B122" s="167"/>
      <c r="C122" s="167"/>
      <c r="D122" s="167"/>
      <c r="E122" s="167"/>
      <c r="F122" s="167"/>
      <c r="G122" s="24"/>
      <c r="H122" s="24"/>
      <c r="J122" s="167"/>
      <c r="K122" s="167"/>
      <c r="L122" s="167"/>
      <c r="M122" s="167"/>
      <c r="N122" s="167"/>
    </row>
    <row r="123" spans="1:14" hidden="1" x14ac:dyDescent="0.2">
      <c r="A123" s="167"/>
      <c r="B123" s="167"/>
      <c r="C123" s="167"/>
      <c r="D123" s="167"/>
      <c r="E123" s="167"/>
      <c r="F123" s="167"/>
      <c r="G123" s="24"/>
      <c r="H123" s="24"/>
      <c r="J123" s="167"/>
      <c r="K123" s="167"/>
      <c r="L123" s="167"/>
      <c r="M123" s="167"/>
      <c r="N123" s="167"/>
    </row>
    <row r="124" spans="1:14" hidden="1" x14ac:dyDescent="0.2">
      <c r="A124" s="167"/>
      <c r="B124" s="167"/>
      <c r="C124" s="167"/>
      <c r="D124" s="167"/>
      <c r="E124" s="167"/>
      <c r="F124" s="167"/>
      <c r="G124" s="24"/>
      <c r="H124" s="24"/>
      <c r="J124" s="167"/>
      <c r="K124" s="167"/>
      <c r="L124" s="167"/>
      <c r="M124" s="167"/>
      <c r="N124" s="167"/>
    </row>
    <row r="125" spans="1:14" hidden="1" x14ac:dyDescent="0.2">
      <c r="A125" s="167"/>
      <c r="B125" s="167"/>
      <c r="C125" s="167"/>
      <c r="D125" s="167"/>
      <c r="E125" s="167"/>
      <c r="F125" s="167"/>
      <c r="G125" s="24"/>
      <c r="H125" s="24"/>
      <c r="J125" s="167"/>
      <c r="K125" s="167"/>
      <c r="L125" s="167"/>
      <c r="M125" s="167"/>
      <c r="N125" s="167"/>
    </row>
    <row r="126" spans="1:14" hidden="1" x14ac:dyDescent="0.2">
      <c r="A126" s="167"/>
      <c r="B126" s="167"/>
      <c r="C126" s="167"/>
      <c r="D126" s="167"/>
      <c r="E126" s="167"/>
      <c r="F126" s="167"/>
      <c r="G126" s="24"/>
      <c r="H126" s="24"/>
      <c r="J126" s="167"/>
      <c r="K126" s="167"/>
      <c r="L126" s="167"/>
      <c r="M126" s="167"/>
      <c r="N126" s="167"/>
    </row>
    <row r="127" spans="1:14" hidden="1" x14ac:dyDescent="0.2">
      <c r="A127" s="167"/>
      <c r="B127" s="167"/>
      <c r="C127" s="167"/>
      <c r="D127" s="167"/>
      <c r="E127" s="167"/>
      <c r="F127" s="167"/>
      <c r="G127" s="24"/>
      <c r="H127" s="24"/>
      <c r="J127" s="167"/>
      <c r="K127" s="167"/>
      <c r="L127" s="167"/>
      <c r="M127" s="167"/>
      <c r="N127" s="167"/>
    </row>
    <row r="128" spans="1:14" hidden="1" x14ac:dyDescent="0.2">
      <c r="A128" s="167"/>
      <c r="B128" s="167"/>
      <c r="C128" s="167"/>
      <c r="D128" s="167"/>
      <c r="E128" s="167"/>
      <c r="F128" s="167"/>
      <c r="G128" s="24"/>
      <c r="H128" s="24"/>
      <c r="J128" s="167"/>
      <c r="K128" s="167"/>
      <c r="L128" s="167"/>
      <c r="M128" s="167"/>
      <c r="N128" s="167"/>
    </row>
    <row r="129" spans="1:14" hidden="1" x14ac:dyDescent="0.2">
      <c r="A129" s="167"/>
      <c r="B129" s="167"/>
      <c r="C129" s="167"/>
      <c r="D129" s="167"/>
      <c r="E129" s="167"/>
      <c r="F129" s="167"/>
      <c r="G129" s="24"/>
      <c r="H129" s="24"/>
      <c r="J129" s="167"/>
      <c r="K129" s="167"/>
      <c r="L129" s="167"/>
      <c r="M129" s="167"/>
      <c r="N129" s="167"/>
    </row>
    <row r="130" spans="1:14" hidden="1" x14ac:dyDescent="0.2">
      <c r="A130" s="167"/>
      <c r="B130" s="167"/>
      <c r="C130" s="167"/>
      <c r="D130" s="167"/>
      <c r="E130" s="167"/>
      <c r="F130" s="167"/>
      <c r="G130" s="24"/>
      <c r="H130" s="24"/>
      <c r="J130" s="167"/>
      <c r="K130" s="167"/>
      <c r="L130" s="167"/>
      <c r="M130" s="167"/>
      <c r="N130" s="167"/>
    </row>
    <row r="131" spans="1:14" hidden="1" x14ac:dyDescent="0.2">
      <c r="A131" s="167"/>
      <c r="B131" s="167"/>
      <c r="C131" s="167"/>
      <c r="D131" s="167"/>
      <c r="E131" s="167"/>
      <c r="F131" s="167"/>
      <c r="G131" s="24"/>
      <c r="H131" s="24"/>
      <c r="J131" s="167"/>
      <c r="K131" s="167"/>
      <c r="L131" s="167"/>
      <c r="M131" s="167"/>
      <c r="N131" s="167"/>
    </row>
    <row r="132" spans="1:14" hidden="1" x14ac:dyDescent="0.2">
      <c r="A132" s="167"/>
      <c r="B132" s="167"/>
      <c r="C132" s="167"/>
      <c r="D132" s="167"/>
      <c r="E132" s="167"/>
      <c r="F132" s="167"/>
      <c r="G132" s="24"/>
      <c r="H132" s="24"/>
      <c r="J132" s="167"/>
      <c r="K132" s="167"/>
      <c r="L132" s="167"/>
      <c r="M132" s="167"/>
      <c r="N132" s="167"/>
    </row>
    <row r="133" spans="1:14" hidden="1" x14ac:dyDescent="0.2">
      <c r="A133" s="167"/>
      <c r="B133" s="167"/>
      <c r="C133" s="167"/>
      <c r="D133" s="167"/>
      <c r="E133" s="167"/>
      <c r="F133" s="167"/>
      <c r="G133" s="24"/>
      <c r="H133" s="24"/>
      <c r="J133" s="167"/>
      <c r="K133" s="167"/>
      <c r="L133" s="167"/>
      <c r="M133" s="167"/>
      <c r="N133" s="167"/>
    </row>
    <row r="134" spans="1:14" hidden="1" x14ac:dyDescent="0.2">
      <c r="A134" s="167"/>
      <c r="B134" s="167"/>
      <c r="C134" s="167"/>
      <c r="D134" s="167"/>
      <c r="E134" s="167"/>
      <c r="F134" s="167"/>
      <c r="G134" s="24"/>
      <c r="H134" s="24"/>
      <c r="J134" s="167"/>
      <c r="K134" s="167"/>
      <c r="L134" s="167"/>
      <c r="M134" s="167"/>
      <c r="N134" s="167"/>
    </row>
    <row r="135" spans="1:14" hidden="1" x14ac:dyDescent="0.2">
      <c r="A135" s="167"/>
      <c r="B135" s="167"/>
      <c r="C135" s="167"/>
      <c r="D135" s="167"/>
      <c r="E135" s="167"/>
      <c r="F135" s="167"/>
      <c r="G135" s="24"/>
      <c r="H135" s="24"/>
      <c r="J135" s="167"/>
      <c r="K135" s="167"/>
      <c r="L135" s="167"/>
      <c r="M135" s="167"/>
      <c r="N135" s="167"/>
    </row>
    <row r="136" spans="1:14" hidden="1" x14ac:dyDescent="0.2">
      <c r="A136" s="167"/>
      <c r="B136" s="167"/>
      <c r="C136" s="167"/>
      <c r="D136" s="167"/>
      <c r="E136" s="167"/>
      <c r="F136" s="167"/>
      <c r="G136" s="24"/>
      <c r="H136" s="24"/>
      <c r="J136" s="167"/>
      <c r="K136" s="167"/>
      <c r="L136" s="167"/>
      <c r="M136" s="167"/>
      <c r="N136" s="167"/>
    </row>
    <row r="137" spans="1:14" hidden="1" x14ac:dyDescent="0.2">
      <c r="A137" s="167"/>
      <c r="B137" s="167"/>
      <c r="C137" s="167"/>
      <c r="D137" s="167"/>
      <c r="E137" s="167"/>
      <c r="F137" s="167"/>
      <c r="G137" s="24"/>
      <c r="H137" s="24"/>
      <c r="J137" s="167"/>
      <c r="K137" s="167"/>
      <c r="L137" s="167"/>
      <c r="M137" s="167"/>
      <c r="N137" s="167"/>
    </row>
    <row r="138" spans="1:14" hidden="1" x14ac:dyDescent="0.2">
      <c r="A138" s="167"/>
      <c r="B138" s="167"/>
      <c r="C138" s="167"/>
      <c r="D138" s="167"/>
      <c r="E138" s="167"/>
      <c r="F138" s="167"/>
      <c r="G138" s="24"/>
      <c r="H138" s="24"/>
      <c r="J138" s="167"/>
      <c r="K138" s="167"/>
      <c r="L138" s="167"/>
      <c r="M138" s="167"/>
      <c r="N138" s="167"/>
    </row>
    <row r="139" spans="1:14" hidden="1" x14ac:dyDescent="0.2">
      <c r="A139" s="167"/>
      <c r="B139" s="167"/>
      <c r="C139" s="167"/>
      <c r="D139" s="167"/>
      <c r="E139" s="167"/>
      <c r="F139" s="167"/>
      <c r="G139" s="24"/>
      <c r="H139" s="24"/>
      <c r="J139" s="167"/>
      <c r="K139" s="167"/>
      <c r="L139" s="167"/>
      <c r="M139" s="167"/>
      <c r="N139" s="167"/>
    </row>
    <row r="140" spans="1:14" hidden="1" x14ac:dyDescent="0.2">
      <c r="A140" s="167"/>
      <c r="B140" s="167"/>
      <c r="C140" s="167"/>
      <c r="D140" s="167"/>
      <c r="E140" s="167"/>
      <c r="F140" s="167"/>
      <c r="G140" s="24"/>
      <c r="H140" s="24"/>
      <c r="J140" s="167"/>
      <c r="K140" s="167"/>
      <c r="L140" s="167"/>
      <c r="M140" s="167"/>
      <c r="N140" s="167"/>
    </row>
    <row r="141" spans="1:14" hidden="1" x14ac:dyDescent="0.2">
      <c r="A141" s="167"/>
      <c r="B141" s="167"/>
      <c r="C141" s="167"/>
      <c r="D141" s="167"/>
      <c r="E141" s="167"/>
      <c r="F141" s="167"/>
      <c r="G141" s="24"/>
      <c r="H141" s="24"/>
      <c r="I141" s="167"/>
      <c r="J141" s="167"/>
      <c r="K141" s="167"/>
      <c r="L141" s="167"/>
      <c r="M141" s="167"/>
      <c r="N141" s="167"/>
    </row>
    <row r="142" spans="1:14" hidden="1" x14ac:dyDescent="0.2">
      <c r="A142" s="167"/>
      <c r="B142" s="167"/>
      <c r="C142" s="167"/>
      <c r="D142" s="167"/>
      <c r="E142" s="167"/>
      <c r="F142" s="167"/>
      <c r="G142" s="24"/>
      <c r="H142" s="24"/>
      <c r="I142" s="167"/>
      <c r="J142" s="167"/>
      <c r="K142" s="167"/>
      <c r="L142" s="167"/>
      <c r="M142" s="167"/>
      <c r="N142" s="167"/>
    </row>
    <row r="143" spans="1:14" hidden="1" x14ac:dyDescent="0.2">
      <c r="A143" s="167"/>
      <c r="B143" s="167"/>
      <c r="C143" s="167"/>
      <c r="D143" s="167"/>
      <c r="E143" s="167"/>
      <c r="F143" s="167"/>
      <c r="G143" s="24"/>
      <c r="H143" s="24"/>
      <c r="I143" s="167"/>
      <c r="J143" s="167"/>
      <c r="K143" s="167"/>
      <c r="L143" s="167"/>
      <c r="M143" s="167"/>
      <c r="N143" s="167"/>
    </row>
    <row r="144" spans="1:14" hidden="1" x14ac:dyDescent="0.2">
      <c r="A144" s="167"/>
      <c r="B144" s="167"/>
      <c r="C144" s="167"/>
      <c r="D144" s="167"/>
      <c r="E144" s="167"/>
      <c r="F144" s="167"/>
      <c r="G144" s="24"/>
      <c r="H144" s="24"/>
      <c r="I144" s="167"/>
      <c r="J144" s="167"/>
      <c r="K144" s="167"/>
      <c r="L144" s="167"/>
      <c r="M144" s="167"/>
      <c r="N144" s="167"/>
    </row>
    <row r="145" spans="1:14" hidden="1" x14ac:dyDescent="0.2">
      <c r="A145" s="167"/>
      <c r="B145" s="167"/>
      <c r="C145" s="167"/>
      <c r="D145" s="167"/>
      <c r="E145" s="167"/>
      <c r="F145" s="167"/>
      <c r="G145" s="24"/>
      <c r="H145" s="24"/>
      <c r="I145" s="167"/>
      <c r="J145" s="167"/>
      <c r="K145" s="167"/>
      <c r="L145" s="167"/>
      <c r="M145" s="167"/>
      <c r="N145" s="167"/>
    </row>
    <row r="146" spans="1:14" hidden="1" x14ac:dyDescent="0.2">
      <c r="A146" s="167"/>
      <c r="B146" s="167"/>
      <c r="C146" s="167"/>
      <c r="D146" s="167"/>
      <c r="E146" s="167"/>
      <c r="F146" s="167"/>
      <c r="G146" s="24"/>
      <c r="H146" s="24"/>
      <c r="I146" s="167"/>
      <c r="J146" s="167"/>
      <c r="K146" s="167"/>
      <c r="L146" s="167"/>
      <c r="M146" s="167"/>
      <c r="N146" s="167"/>
    </row>
    <row r="147" spans="1:14" hidden="1" x14ac:dyDescent="0.2">
      <c r="A147" s="167"/>
      <c r="B147" s="167"/>
      <c r="C147" s="167"/>
      <c r="D147" s="167"/>
      <c r="E147" s="167"/>
      <c r="F147" s="167"/>
      <c r="G147" s="24"/>
      <c r="H147" s="24"/>
      <c r="I147" s="167"/>
      <c r="J147" s="167"/>
      <c r="K147" s="167"/>
      <c r="L147" s="167"/>
      <c r="M147" s="167"/>
      <c r="N147" s="167"/>
    </row>
    <row r="148" spans="1:14" hidden="1" x14ac:dyDescent="0.2">
      <c r="A148" s="167"/>
      <c r="B148" s="167"/>
      <c r="C148" s="167"/>
      <c r="D148" s="167"/>
      <c r="E148" s="167"/>
      <c r="F148" s="167"/>
      <c r="G148" s="24"/>
      <c r="H148" s="24"/>
      <c r="I148" s="167"/>
      <c r="J148" s="167"/>
      <c r="K148" s="167"/>
      <c r="L148" s="167"/>
      <c r="M148" s="167"/>
      <c r="N148" s="167"/>
    </row>
    <row r="149" spans="1:14" hidden="1" x14ac:dyDescent="0.2">
      <c r="A149" s="167"/>
      <c r="B149" s="167"/>
      <c r="C149" s="167"/>
      <c r="D149" s="167"/>
      <c r="E149" s="167"/>
      <c r="F149" s="167"/>
      <c r="G149" s="24"/>
      <c r="H149" s="24"/>
      <c r="I149" s="167"/>
      <c r="J149" s="167"/>
      <c r="K149" s="167"/>
      <c r="L149" s="167"/>
      <c r="M149" s="167"/>
      <c r="N149" s="167"/>
    </row>
    <row r="150" spans="1:14" hidden="1" x14ac:dyDescent="0.2">
      <c r="A150" s="167"/>
      <c r="B150" s="167"/>
      <c r="C150" s="167"/>
      <c r="D150" s="167"/>
      <c r="E150" s="167"/>
      <c r="F150" s="167"/>
      <c r="G150" s="24"/>
      <c r="H150" s="24"/>
      <c r="I150" s="167"/>
      <c r="J150" s="167"/>
      <c r="K150" s="167"/>
      <c r="L150" s="167"/>
      <c r="M150" s="167"/>
      <c r="N150" s="167"/>
    </row>
    <row r="151" spans="1:14" hidden="1" x14ac:dyDescent="0.2">
      <c r="A151" s="167"/>
      <c r="B151" s="167"/>
      <c r="C151" s="167"/>
      <c r="D151" s="167"/>
      <c r="E151" s="167"/>
      <c r="F151" s="167"/>
      <c r="G151" s="24"/>
      <c r="H151" s="24"/>
      <c r="I151" s="167"/>
      <c r="J151" s="167"/>
      <c r="K151" s="167"/>
      <c r="L151" s="167"/>
      <c r="M151" s="167"/>
      <c r="N151" s="167"/>
    </row>
    <row r="152" spans="1:14" hidden="1" x14ac:dyDescent="0.2">
      <c r="A152" s="167"/>
      <c r="B152" s="167"/>
      <c r="C152" s="167"/>
      <c r="D152" s="167"/>
      <c r="E152" s="167"/>
      <c r="F152" s="167"/>
      <c r="G152" s="24"/>
      <c r="H152" s="24"/>
      <c r="I152" s="167"/>
      <c r="J152" s="167"/>
      <c r="K152" s="167"/>
      <c r="L152" s="167"/>
      <c r="M152" s="167"/>
      <c r="N152" s="167"/>
    </row>
    <row r="153" spans="1:14" hidden="1" x14ac:dyDescent="0.2">
      <c r="A153" s="167"/>
      <c r="B153" s="167"/>
      <c r="C153" s="167"/>
      <c r="D153" s="167"/>
      <c r="E153" s="167"/>
      <c r="F153" s="167"/>
      <c r="G153" s="24"/>
      <c r="H153" s="24"/>
      <c r="I153" s="167"/>
      <c r="J153" s="167"/>
      <c r="K153" s="167"/>
      <c r="L153" s="167"/>
      <c r="M153" s="167"/>
      <c r="N153" s="167"/>
    </row>
    <row r="154" spans="1:14" hidden="1" x14ac:dyDescent="0.2">
      <c r="A154" s="167"/>
      <c r="B154" s="167"/>
      <c r="C154" s="167"/>
      <c r="D154" s="167"/>
      <c r="E154" s="167"/>
      <c r="F154" s="167"/>
      <c r="G154" s="24"/>
      <c r="H154" s="24"/>
      <c r="I154" s="167"/>
      <c r="J154" s="167"/>
      <c r="K154" s="167"/>
      <c r="L154" s="167"/>
      <c r="M154" s="167"/>
      <c r="N154" s="167"/>
    </row>
    <row r="155" spans="1:14" hidden="1" x14ac:dyDescent="0.2">
      <c r="A155" s="167"/>
      <c r="B155" s="167"/>
      <c r="C155" s="167"/>
      <c r="D155" s="167"/>
      <c r="E155" s="167"/>
      <c r="F155" s="167"/>
      <c r="G155" s="24"/>
      <c r="H155" s="24"/>
      <c r="I155" s="167"/>
      <c r="J155" s="167"/>
      <c r="K155" s="167"/>
      <c r="L155" s="167"/>
      <c r="M155" s="167"/>
      <c r="N155" s="167"/>
    </row>
    <row r="156" spans="1:14" hidden="1" x14ac:dyDescent="0.2">
      <c r="A156" s="167"/>
      <c r="B156" s="167"/>
      <c r="C156" s="167"/>
      <c r="D156" s="167"/>
      <c r="E156" s="167"/>
      <c r="F156" s="167"/>
      <c r="G156" s="24"/>
      <c r="H156" s="24"/>
      <c r="I156" s="167"/>
      <c r="J156" s="167"/>
      <c r="K156" s="167"/>
      <c r="L156" s="167"/>
      <c r="M156" s="167"/>
      <c r="N156" s="167"/>
    </row>
    <row r="157" spans="1:14" hidden="1" x14ac:dyDescent="0.2">
      <c r="A157" s="167"/>
      <c r="B157" s="167"/>
      <c r="C157" s="167"/>
      <c r="D157" s="167"/>
      <c r="E157" s="167"/>
      <c r="F157" s="167"/>
      <c r="G157" s="24"/>
      <c r="H157" s="24"/>
      <c r="I157" s="167"/>
      <c r="J157" s="167"/>
      <c r="K157" s="167"/>
      <c r="L157" s="167"/>
      <c r="M157" s="167"/>
      <c r="N157" s="167"/>
    </row>
    <row r="158" spans="1:14" hidden="1" x14ac:dyDescent="0.2">
      <c r="A158" s="167"/>
      <c r="B158" s="167"/>
      <c r="C158" s="167"/>
      <c r="D158" s="167"/>
      <c r="E158" s="167"/>
      <c r="F158" s="167"/>
      <c r="G158" s="24"/>
      <c r="H158" s="24"/>
      <c r="I158" s="167"/>
      <c r="J158" s="167"/>
      <c r="K158" s="167"/>
      <c r="L158" s="167"/>
      <c r="M158" s="167"/>
      <c r="N158" s="167"/>
    </row>
    <row r="159" spans="1:14" hidden="1" x14ac:dyDescent="0.2">
      <c r="A159" s="167"/>
      <c r="B159" s="167"/>
      <c r="C159" s="167"/>
      <c r="D159" s="167"/>
      <c r="E159" s="167"/>
      <c r="F159" s="167"/>
      <c r="G159" s="24"/>
      <c r="H159" s="24"/>
      <c r="I159" s="167"/>
      <c r="J159" s="167"/>
      <c r="K159" s="167"/>
      <c r="L159" s="167"/>
      <c r="M159" s="167"/>
      <c r="N159" s="167"/>
    </row>
    <row r="160" spans="1:14" hidden="1" x14ac:dyDescent="0.2">
      <c r="A160" s="167"/>
      <c r="B160" s="167"/>
      <c r="C160" s="167"/>
      <c r="D160" s="167"/>
      <c r="E160" s="167"/>
      <c r="F160" s="167"/>
      <c r="G160" s="24"/>
      <c r="H160" s="24"/>
      <c r="I160" s="167"/>
      <c r="J160" s="167"/>
      <c r="K160" s="167"/>
      <c r="L160" s="167"/>
      <c r="M160" s="167"/>
      <c r="N160" s="167"/>
    </row>
    <row r="161" spans="1:14" hidden="1" x14ac:dyDescent="0.2">
      <c r="A161" s="167"/>
      <c r="B161" s="167"/>
      <c r="C161" s="167"/>
      <c r="D161" s="167"/>
      <c r="E161" s="167"/>
      <c r="F161" s="167"/>
      <c r="G161" s="24"/>
      <c r="H161" s="24"/>
      <c r="I161" s="167"/>
      <c r="J161" s="167"/>
      <c r="K161" s="167"/>
      <c r="L161" s="167"/>
      <c r="M161" s="167"/>
      <c r="N161" s="167"/>
    </row>
    <row r="162" spans="1:14" hidden="1" x14ac:dyDescent="0.2">
      <c r="A162" s="167"/>
      <c r="B162" s="167"/>
      <c r="C162" s="167"/>
      <c r="D162" s="167"/>
      <c r="E162" s="167"/>
      <c r="F162" s="167"/>
      <c r="G162" s="24"/>
      <c r="H162" s="24"/>
      <c r="I162" s="167"/>
      <c r="J162" s="167"/>
      <c r="K162" s="167"/>
      <c r="L162" s="167"/>
      <c r="M162" s="167"/>
      <c r="N162" s="167"/>
    </row>
    <row r="163" spans="1:14" hidden="1" x14ac:dyDescent="0.2">
      <c r="A163" s="167"/>
      <c r="B163" s="167"/>
      <c r="C163" s="167"/>
      <c r="D163" s="167"/>
      <c r="E163" s="167"/>
      <c r="F163" s="167"/>
      <c r="G163" s="24"/>
      <c r="H163" s="24"/>
      <c r="I163" s="167"/>
      <c r="J163" s="167"/>
      <c r="K163" s="167"/>
      <c r="L163" s="167"/>
      <c r="M163" s="167"/>
      <c r="N163" s="167"/>
    </row>
    <row r="164" spans="1:14" hidden="1" x14ac:dyDescent="0.2">
      <c r="A164" s="167"/>
      <c r="B164" s="167"/>
      <c r="C164" s="167"/>
      <c r="D164" s="167"/>
      <c r="E164" s="167"/>
      <c r="F164" s="167"/>
      <c r="G164" s="24"/>
      <c r="H164" s="24"/>
      <c r="I164" s="167"/>
      <c r="J164" s="167"/>
      <c r="K164" s="167"/>
      <c r="L164" s="167"/>
      <c r="M164" s="167"/>
      <c r="N164" s="167"/>
    </row>
    <row r="165" spans="1:14" hidden="1" x14ac:dyDescent="0.2">
      <c r="A165" s="167"/>
      <c r="B165" s="167"/>
      <c r="C165" s="167"/>
      <c r="D165" s="167"/>
      <c r="E165" s="167"/>
      <c r="F165" s="167"/>
      <c r="G165" s="24"/>
      <c r="H165" s="24"/>
      <c r="I165" s="167"/>
      <c r="J165" s="167"/>
      <c r="K165" s="167"/>
      <c r="L165" s="167"/>
      <c r="M165" s="167"/>
      <c r="N165" s="167"/>
    </row>
    <row r="166" spans="1:14" hidden="1" x14ac:dyDescent="0.2">
      <c r="A166" s="167"/>
      <c r="B166" s="167"/>
      <c r="C166" s="167"/>
      <c r="D166" s="167"/>
      <c r="E166" s="167"/>
      <c r="F166" s="167"/>
      <c r="G166" s="24"/>
      <c r="H166" s="24"/>
      <c r="I166" s="167"/>
      <c r="J166" s="167"/>
      <c r="K166" s="167"/>
      <c r="L166" s="167"/>
      <c r="M166" s="167"/>
      <c r="N166" s="167"/>
    </row>
    <row r="167" spans="1:14" hidden="1" x14ac:dyDescent="0.2">
      <c r="A167" s="167"/>
      <c r="B167" s="167"/>
      <c r="C167" s="167"/>
      <c r="D167" s="167"/>
      <c r="E167" s="167"/>
      <c r="F167" s="167"/>
      <c r="G167" s="24"/>
      <c r="H167" s="24"/>
      <c r="I167" s="167"/>
      <c r="J167" s="167"/>
      <c r="K167" s="167"/>
      <c r="L167" s="167"/>
      <c r="M167" s="167"/>
      <c r="N167" s="167"/>
    </row>
    <row r="168" spans="1:14" hidden="1" x14ac:dyDescent="0.2">
      <c r="A168" s="167"/>
      <c r="B168" s="167"/>
      <c r="C168" s="167"/>
      <c r="D168" s="167"/>
      <c r="E168" s="167"/>
      <c r="F168" s="167"/>
      <c r="G168" s="24"/>
      <c r="H168" s="24"/>
      <c r="I168" s="167"/>
      <c r="J168" s="167"/>
      <c r="K168" s="167"/>
      <c r="L168" s="167"/>
      <c r="M168" s="167"/>
      <c r="N168" s="167"/>
    </row>
    <row r="169" spans="1:14" hidden="1" x14ac:dyDescent="0.2">
      <c r="A169" s="167"/>
      <c r="B169" s="167"/>
      <c r="C169" s="167"/>
      <c r="D169" s="167"/>
      <c r="E169" s="167"/>
      <c r="F169" s="167"/>
      <c r="G169" s="24"/>
      <c r="H169" s="24"/>
      <c r="I169" s="167"/>
      <c r="J169" s="167"/>
      <c r="K169" s="167"/>
      <c r="L169" s="167"/>
      <c r="M169" s="167"/>
      <c r="N169" s="167"/>
    </row>
    <row r="170" spans="1:14" hidden="1" x14ac:dyDescent="0.2">
      <c r="A170" s="167"/>
      <c r="B170" s="167"/>
      <c r="C170" s="167"/>
      <c r="D170" s="167"/>
      <c r="E170" s="167"/>
      <c r="F170" s="167"/>
      <c r="G170" s="24"/>
      <c r="H170" s="24"/>
      <c r="I170" s="167"/>
      <c r="J170" s="167"/>
      <c r="K170" s="167"/>
      <c r="L170" s="167"/>
      <c r="M170" s="167"/>
      <c r="N170" s="167"/>
    </row>
    <row r="171" spans="1:14" hidden="1" x14ac:dyDescent="0.2">
      <c r="A171" s="167"/>
      <c r="B171" s="167"/>
      <c r="C171" s="167"/>
      <c r="D171" s="167"/>
      <c r="E171" s="167"/>
      <c r="F171" s="167"/>
      <c r="G171" s="24"/>
      <c r="H171" s="24"/>
      <c r="I171" s="167"/>
      <c r="J171" s="167"/>
      <c r="K171" s="167"/>
      <c r="L171" s="167"/>
      <c r="M171" s="167"/>
      <c r="N171" s="167"/>
    </row>
    <row r="172" spans="1:14" hidden="1" x14ac:dyDescent="0.2">
      <c r="A172" s="167"/>
      <c r="B172" s="167"/>
      <c r="C172" s="167"/>
      <c r="D172" s="167"/>
      <c r="E172" s="167"/>
      <c r="F172" s="167"/>
      <c r="G172" s="24"/>
      <c r="H172" s="24"/>
      <c r="I172" s="167"/>
      <c r="J172" s="167"/>
      <c r="K172" s="167"/>
      <c r="L172" s="167"/>
      <c r="M172" s="167"/>
      <c r="N172" s="167"/>
    </row>
    <row r="173" spans="1:14" hidden="1" x14ac:dyDescent="0.2">
      <c r="A173" s="167"/>
      <c r="B173" s="167"/>
      <c r="C173" s="167"/>
      <c r="D173" s="167"/>
      <c r="E173" s="167"/>
      <c r="F173" s="167"/>
      <c r="G173" s="24"/>
      <c r="H173" s="24"/>
      <c r="I173" s="167"/>
      <c r="J173" s="167"/>
      <c r="K173" s="167"/>
      <c r="L173" s="167"/>
      <c r="M173" s="167"/>
      <c r="N173" s="167"/>
    </row>
    <row r="174" spans="1:14" hidden="1" x14ac:dyDescent="0.2">
      <c r="A174" s="167"/>
      <c r="B174" s="167"/>
      <c r="C174" s="167"/>
      <c r="D174" s="167"/>
      <c r="E174" s="167"/>
      <c r="F174" s="167"/>
      <c r="G174" s="24"/>
      <c r="H174" s="24"/>
      <c r="I174" s="167"/>
      <c r="J174" s="167"/>
      <c r="K174" s="167"/>
      <c r="L174" s="167"/>
      <c r="M174" s="167"/>
      <c r="N174" s="167"/>
    </row>
    <row r="175" spans="1:14" hidden="1" x14ac:dyDescent="0.2">
      <c r="A175" s="167"/>
      <c r="B175" s="167"/>
      <c r="C175" s="167"/>
      <c r="D175" s="167"/>
      <c r="E175" s="167"/>
      <c r="F175" s="167"/>
      <c r="G175" s="24"/>
      <c r="H175" s="24"/>
      <c r="I175" s="167"/>
      <c r="J175" s="167"/>
      <c r="K175" s="167"/>
      <c r="L175" s="167"/>
      <c r="M175" s="167"/>
      <c r="N175" s="167"/>
    </row>
    <row r="176" spans="1:14" hidden="1" x14ac:dyDescent="0.2">
      <c r="A176" s="167"/>
      <c r="B176" s="167"/>
      <c r="C176" s="167"/>
      <c r="D176" s="167"/>
      <c r="E176" s="167"/>
      <c r="F176" s="167"/>
      <c r="G176" s="24"/>
      <c r="H176" s="24"/>
      <c r="I176" s="167"/>
      <c r="J176" s="167"/>
      <c r="K176" s="167"/>
      <c r="L176" s="167"/>
      <c r="M176" s="167"/>
      <c r="N176" s="167"/>
    </row>
    <row r="177" spans="1:14" hidden="1" x14ac:dyDescent="0.2">
      <c r="A177" s="167"/>
      <c r="B177" s="167"/>
      <c r="C177" s="167"/>
      <c r="D177" s="167"/>
      <c r="E177" s="167"/>
      <c r="F177" s="167"/>
      <c r="G177" s="24"/>
      <c r="H177" s="24"/>
      <c r="I177" s="167"/>
      <c r="J177" s="167"/>
      <c r="K177" s="167"/>
      <c r="L177" s="167"/>
      <c r="M177" s="167"/>
      <c r="N177" s="167"/>
    </row>
    <row r="178" spans="1:14" hidden="1" x14ac:dyDescent="0.2">
      <c r="A178" s="167"/>
      <c r="B178" s="167"/>
      <c r="C178" s="167"/>
      <c r="D178" s="167"/>
      <c r="E178" s="167"/>
      <c r="F178" s="167"/>
      <c r="G178" s="24"/>
      <c r="H178" s="24"/>
      <c r="I178" s="167"/>
      <c r="J178" s="167"/>
      <c r="K178" s="167"/>
      <c r="L178" s="167"/>
      <c r="M178" s="167"/>
      <c r="N178" s="167"/>
    </row>
    <row r="179" spans="1:14" hidden="1" x14ac:dyDescent="0.2">
      <c r="A179" s="167"/>
      <c r="B179" s="167"/>
      <c r="C179" s="167"/>
      <c r="D179" s="167"/>
      <c r="E179" s="167"/>
      <c r="F179" s="167"/>
      <c r="G179" s="24"/>
      <c r="H179" s="24"/>
      <c r="I179" s="167"/>
      <c r="J179" s="167"/>
      <c r="K179" s="167"/>
      <c r="L179" s="167"/>
      <c r="M179" s="167"/>
      <c r="N179" s="167"/>
    </row>
    <row r="180" spans="1:14" hidden="1" x14ac:dyDescent="0.2">
      <c r="A180" s="167"/>
      <c r="B180" s="167"/>
      <c r="C180" s="167"/>
      <c r="D180" s="167"/>
      <c r="E180" s="167"/>
      <c r="F180" s="167"/>
      <c r="G180" s="24"/>
      <c r="H180" s="24"/>
      <c r="I180" s="167"/>
      <c r="J180" s="167"/>
      <c r="K180" s="167"/>
      <c r="L180" s="167"/>
      <c r="M180" s="167"/>
      <c r="N180" s="167"/>
    </row>
    <row r="181" spans="1:14" hidden="1" x14ac:dyDescent="0.2">
      <c r="A181" s="167"/>
      <c r="B181" s="167"/>
      <c r="C181" s="167"/>
      <c r="D181" s="167"/>
      <c r="E181" s="167"/>
      <c r="F181" s="167"/>
      <c r="G181" s="24"/>
      <c r="H181" s="24"/>
      <c r="I181" s="167"/>
      <c r="J181" s="167"/>
      <c r="K181" s="167"/>
      <c r="L181" s="167"/>
      <c r="M181" s="167"/>
      <c r="N181" s="167"/>
    </row>
    <row r="182" spans="1:14" hidden="1" x14ac:dyDescent="0.2">
      <c r="A182" s="167"/>
      <c r="B182" s="167"/>
      <c r="C182" s="167"/>
      <c r="D182" s="167"/>
      <c r="E182" s="167"/>
      <c r="F182" s="167"/>
      <c r="G182" s="24"/>
      <c r="H182" s="24"/>
      <c r="I182" s="167"/>
      <c r="J182" s="167"/>
      <c r="K182" s="167"/>
      <c r="L182" s="167"/>
      <c r="M182" s="167"/>
      <c r="N182" s="167"/>
    </row>
    <row r="183" spans="1:14" hidden="1" x14ac:dyDescent="0.2">
      <c r="A183" s="167"/>
      <c r="B183" s="167"/>
      <c r="C183" s="167"/>
      <c r="D183" s="167"/>
      <c r="E183" s="167"/>
      <c r="F183" s="167"/>
      <c r="G183" s="24"/>
      <c r="H183" s="24"/>
      <c r="I183" s="167"/>
      <c r="J183" s="167"/>
      <c r="K183" s="167"/>
      <c r="L183" s="167"/>
      <c r="M183" s="167"/>
      <c r="N183" s="167"/>
    </row>
    <row r="184" spans="1:14" hidden="1" x14ac:dyDescent="0.2">
      <c r="A184" s="167"/>
      <c r="B184" s="167"/>
      <c r="C184" s="167"/>
      <c r="D184" s="167"/>
      <c r="E184" s="167"/>
      <c r="F184" s="167"/>
      <c r="G184" s="24"/>
      <c r="H184" s="24"/>
      <c r="I184" s="167"/>
      <c r="J184" s="167"/>
      <c r="K184" s="167"/>
      <c r="L184" s="167"/>
      <c r="M184" s="167"/>
      <c r="N184" s="167"/>
    </row>
    <row r="185" spans="1:14" hidden="1" x14ac:dyDescent="0.2">
      <c r="A185" s="167"/>
      <c r="B185" s="167"/>
      <c r="C185" s="167"/>
      <c r="D185" s="167"/>
      <c r="E185" s="167"/>
      <c r="F185" s="167"/>
      <c r="G185" s="24"/>
      <c r="H185" s="24"/>
      <c r="I185" s="167"/>
      <c r="J185" s="167"/>
      <c r="K185" s="167"/>
      <c r="L185" s="167"/>
      <c r="M185" s="167"/>
      <c r="N185" s="167"/>
    </row>
    <row r="186" spans="1:14" hidden="1" x14ac:dyDescent="0.2">
      <c r="A186" s="167"/>
      <c r="B186" s="167"/>
      <c r="C186" s="167"/>
      <c r="D186" s="167"/>
      <c r="E186" s="167"/>
      <c r="F186" s="167"/>
      <c r="G186" s="24"/>
      <c r="H186" s="24"/>
      <c r="I186" s="167"/>
      <c r="J186" s="167"/>
      <c r="K186" s="167"/>
      <c r="L186" s="167"/>
      <c r="M186" s="167"/>
      <c r="N186" s="167"/>
    </row>
    <row r="187" spans="1:14" hidden="1" x14ac:dyDescent="0.2">
      <c r="A187" s="167"/>
      <c r="B187" s="167"/>
      <c r="C187" s="167"/>
      <c r="D187" s="167"/>
      <c r="E187" s="167"/>
      <c r="F187" s="167"/>
      <c r="G187" s="24"/>
      <c r="H187" s="24"/>
      <c r="I187" s="167"/>
      <c r="J187" s="167"/>
      <c r="K187" s="167"/>
      <c r="L187" s="167"/>
      <c r="M187" s="167"/>
      <c r="N187" s="167"/>
    </row>
    <row r="188" spans="1:14" hidden="1" x14ac:dyDescent="0.2">
      <c r="A188" s="167"/>
      <c r="B188" s="167"/>
      <c r="C188" s="167"/>
      <c r="D188" s="167"/>
      <c r="E188" s="167"/>
      <c r="F188" s="167"/>
      <c r="G188" s="24"/>
      <c r="H188" s="24"/>
      <c r="I188" s="167"/>
      <c r="J188" s="167"/>
      <c r="K188" s="167"/>
      <c r="L188" s="167"/>
      <c r="M188" s="167"/>
      <c r="N188" s="167"/>
    </row>
    <row r="189" spans="1:14" hidden="1" x14ac:dyDescent="0.2">
      <c r="A189" s="167"/>
      <c r="B189" s="167"/>
      <c r="C189" s="167"/>
      <c r="D189" s="167"/>
      <c r="E189" s="167"/>
      <c r="F189" s="167"/>
      <c r="G189" s="24"/>
      <c r="H189" s="24"/>
      <c r="I189" s="167"/>
      <c r="J189" s="167"/>
      <c r="K189" s="167"/>
      <c r="L189" s="167"/>
      <c r="M189" s="167"/>
      <c r="N189" s="167"/>
    </row>
    <row r="190" spans="1:14" hidden="1" x14ac:dyDescent="0.2">
      <c r="A190" s="167"/>
      <c r="B190" s="167"/>
      <c r="C190" s="167"/>
      <c r="D190" s="167"/>
      <c r="E190" s="167"/>
      <c r="F190" s="167"/>
      <c r="G190" s="24"/>
      <c r="H190" s="24"/>
      <c r="I190" s="167"/>
      <c r="J190" s="167"/>
      <c r="K190" s="167"/>
      <c r="L190" s="167"/>
      <c r="M190" s="167"/>
      <c r="N190" s="167"/>
    </row>
    <row r="191" spans="1:14" hidden="1" x14ac:dyDescent="0.2">
      <c r="A191" s="167"/>
      <c r="B191" s="167"/>
      <c r="C191" s="167"/>
      <c r="D191" s="167"/>
      <c r="E191" s="167"/>
      <c r="F191" s="167"/>
      <c r="G191" s="24"/>
      <c r="H191" s="24"/>
      <c r="I191" s="167"/>
      <c r="J191" s="167"/>
      <c r="K191" s="167"/>
      <c r="L191" s="167"/>
      <c r="M191" s="167"/>
      <c r="N191" s="167"/>
    </row>
    <row r="192" spans="1:14" hidden="1" x14ac:dyDescent="0.2">
      <c r="A192" s="167"/>
      <c r="B192" s="167"/>
      <c r="C192" s="167"/>
      <c r="D192" s="167"/>
      <c r="E192" s="167"/>
      <c r="F192" s="167"/>
      <c r="G192" s="24"/>
      <c r="H192" s="24"/>
      <c r="I192" s="167"/>
      <c r="J192" s="167"/>
      <c r="K192" s="167"/>
      <c r="L192" s="167"/>
      <c r="M192" s="167"/>
      <c r="N192" s="167"/>
    </row>
    <row r="193" spans="1:14" hidden="1" x14ac:dyDescent="0.2">
      <c r="A193" s="167"/>
      <c r="B193" s="167"/>
      <c r="C193" s="167"/>
      <c r="D193" s="167"/>
      <c r="E193" s="167"/>
      <c r="F193" s="167"/>
      <c r="G193" s="24"/>
      <c r="H193" s="24"/>
      <c r="I193" s="167"/>
      <c r="J193" s="167"/>
      <c r="K193" s="167"/>
      <c r="L193" s="167"/>
      <c r="M193" s="167"/>
      <c r="N193" s="167"/>
    </row>
    <row r="194" spans="1:14" hidden="1" x14ac:dyDescent="0.2">
      <c r="A194" s="167"/>
      <c r="B194" s="167"/>
      <c r="C194" s="167"/>
      <c r="D194" s="167"/>
      <c r="E194" s="167"/>
      <c r="F194" s="167"/>
      <c r="G194" s="24"/>
      <c r="H194" s="24"/>
      <c r="I194" s="167"/>
      <c r="J194" s="167"/>
      <c r="K194" s="167"/>
      <c r="L194" s="167"/>
      <c r="M194" s="167"/>
      <c r="N194" s="167"/>
    </row>
    <row r="195" spans="1:14" hidden="1" x14ac:dyDescent="0.2">
      <c r="A195" s="167"/>
      <c r="B195" s="167"/>
      <c r="C195" s="167"/>
      <c r="D195" s="167"/>
      <c r="E195" s="167"/>
      <c r="F195" s="167"/>
      <c r="G195" s="24"/>
      <c r="H195" s="24"/>
      <c r="I195" s="167"/>
      <c r="J195" s="167"/>
      <c r="K195" s="167"/>
      <c r="L195" s="167"/>
      <c r="M195" s="167"/>
      <c r="N195" s="167"/>
    </row>
    <row r="196" spans="1:14" hidden="1" x14ac:dyDescent="0.2">
      <c r="A196" s="167"/>
      <c r="B196" s="167"/>
      <c r="C196" s="167"/>
      <c r="D196" s="167"/>
      <c r="E196" s="167"/>
      <c r="F196" s="167"/>
      <c r="G196" s="24"/>
      <c r="H196" s="24"/>
      <c r="I196" s="167"/>
      <c r="J196" s="167"/>
      <c r="K196" s="167"/>
      <c r="L196" s="167"/>
      <c r="M196" s="167"/>
      <c r="N196" s="167"/>
    </row>
    <row r="197" spans="1:14" hidden="1" x14ac:dyDescent="0.2">
      <c r="A197" s="167"/>
      <c r="B197" s="167"/>
      <c r="C197" s="167"/>
      <c r="D197" s="167"/>
      <c r="E197" s="167"/>
      <c r="F197" s="167"/>
      <c r="G197" s="24"/>
      <c r="H197" s="24"/>
      <c r="I197" s="167"/>
      <c r="J197" s="167"/>
      <c r="K197" s="167"/>
      <c r="L197" s="167"/>
      <c r="M197" s="167"/>
      <c r="N197" s="167"/>
    </row>
    <row r="198" spans="1:14" hidden="1" x14ac:dyDescent="0.2">
      <c r="A198" s="167"/>
      <c r="B198" s="167"/>
      <c r="C198" s="167"/>
      <c r="D198" s="167"/>
      <c r="E198" s="167"/>
      <c r="F198" s="167"/>
      <c r="G198" s="24"/>
      <c r="H198" s="24"/>
      <c r="I198" s="167"/>
      <c r="J198" s="167"/>
      <c r="K198" s="167"/>
      <c r="L198" s="167"/>
      <c r="M198" s="167"/>
      <c r="N198" s="167"/>
    </row>
    <row r="199" spans="1:14" hidden="1" x14ac:dyDescent="0.2">
      <c r="A199" s="167"/>
      <c r="B199" s="167"/>
      <c r="C199" s="167"/>
      <c r="D199" s="167"/>
      <c r="E199" s="167"/>
      <c r="F199" s="167"/>
      <c r="G199" s="24"/>
      <c r="H199" s="24"/>
      <c r="I199" s="167"/>
      <c r="J199" s="167"/>
      <c r="K199" s="167"/>
      <c r="L199" s="167"/>
      <c r="M199" s="167"/>
      <c r="N199" s="167"/>
    </row>
    <row r="200" spans="1:14" hidden="1" x14ac:dyDescent="0.2">
      <c r="A200" s="167"/>
      <c r="B200" s="167"/>
      <c r="C200" s="167"/>
      <c r="D200" s="167"/>
      <c r="E200" s="167"/>
      <c r="F200" s="167"/>
      <c r="G200" s="24"/>
      <c r="H200" s="24"/>
      <c r="I200" s="167"/>
      <c r="J200" s="167"/>
      <c r="K200" s="167"/>
      <c r="L200" s="167"/>
      <c r="M200" s="167"/>
      <c r="N200" s="167"/>
    </row>
    <row r="201" spans="1:14" hidden="1" x14ac:dyDescent="0.2">
      <c r="A201" s="167"/>
      <c r="B201" s="167"/>
      <c r="C201" s="167"/>
      <c r="D201" s="167"/>
      <c r="E201" s="167"/>
      <c r="F201" s="167"/>
      <c r="G201" s="24"/>
      <c r="H201" s="24"/>
      <c r="I201" s="167"/>
      <c r="J201" s="167"/>
      <c r="K201" s="167"/>
      <c r="L201" s="167"/>
      <c r="M201" s="167"/>
      <c r="N201" s="167"/>
    </row>
    <row r="202" spans="1:14" hidden="1" x14ac:dyDescent="0.2">
      <c r="A202" s="167"/>
      <c r="B202" s="167"/>
      <c r="C202" s="167"/>
      <c r="D202" s="167"/>
      <c r="E202" s="167"/>
      <c r="F202" s="167"/>
      <c r="G202" s="24"/>
      <c r="H202" s="24"/>
      <c r="I202" s="167"/>
      <c r="J202" s="167"/>
      <c r="K202" s="167"/>
      <c r="L202" s="167"/>
      <c r="M202" s="167"/>
      <c r="N202" s="167"/>
    </row>
    <row r="203" spans="1:14" hidden="1" x14ac:dyDescent="0.2">
      <c r="A203" s="167"/>
      <c r="B203" s="167"/>
      <c r="C203" s="167"/>
      <c r="D203" s="167"/>
      <c r="E203" s="167"/>
      <c r="F203" s="167"/>
      <c r="G203" s="24"/>
      <c r="H203" s="24"/>
      <c r="I203" s="167"/>
      <c r="J203" s="167"/>
      <c r="K203" s="167"/>
      <c r="L203" s="167"/>
      <c r="M203" s="167"/>
      <c r="N203" s="167"/>
    </row>
    <row r="204" spans="1:14" hidden="1" x14ac:dyDescent="0.2">
      <c r="A204" s="167"/>
      <c r="B204" s="167"/>
      <c r="C204" s="167"/>
      <c r="D204" s="167"/>
      <c r="E204" s="167"/>
      <c r="F204" s="167"/>
      <c r="G204" s="24"/>
      <c r="H204" s="24"/>
      <c r="I204" s="167"/>
      <c r="J204" s="167"/>
      <c r="K204" s="167"/>
      <c r="L204" s="167"/>
      <c r="M204" s="167"/>
      <c r="N204" s="167"/>
    </row>
    <row r="205" spans="1:14" hidden="1" x14ac:dyDescent="0.2">
      <c r="A205" s="167"/>
      <c r="B205" s="167"/>
      <c r="C205" s="167"/>
      <c r="D205" s="167"/>
      <c r="E205" s="167"/>
      <c r="F205" s="167"/>
      <c r="G205" s="24"/>
      <c r="H205" s="24"/>
      <c r="I205" s="167"/>
      <c r="J205" s="167"/>
      <c r="K205" s="167"/>
      <c r="L205" s="167"/>
      <c r="M205" s="167"/>
      <c r="N205" s="167"/>
    </row>
    <row r="206" spans="1:14" hidden="1" x14ac:dyDescent="0.2">
      <c r="A206" s="167"/>
      <c r="B206" s="167"/>
      <c r="C206" s="167"/>
      <c r="D206" s="167"/>
      <c r="E206" s="167"/>
      <c r="F206" s="167"/>
      <c r="G206" s="24"/>
      <c r="H206" s="24"/>
      <c r="I206" s="167"/>
      <c r="J206" s="167"/>
      <c r="K206" s="167"/>
      <c r="L206" s="167"/>
      <c r="M206" s="167"/>
      <c r="N206" s="167"/>
    </row>
    <row r="207" spans="1:14" hidden="1" x14ac:dyDescent="0.2">
      <c r="A207" s="167"/>
      <c r="B207" s="167"/>
      <c r="C207" s="167"/>
      <c r="D207" s="167"/>
      <c r="E207" s="167"/>
      <c r="F207" s="167"/>
      <c r="G207" s="24"/>
      <c r="H207" s="24"/>
      <c r="I207" s="167"/>
      <c r="J207" s="167"/>
      <c r="K207" s="167"/>
      <c r="L207" s="167"/>
      <c r="M207" s="167"/>
      <c r="N207" s="167"/>
    </row>
    <row r="208" spans="1:14" hidden="1" x14ac:dyDescent="0.2">
      <c r="A208" s="167"/>
      <c r="B208" s="167"/>
      <c r="C208" s="167"/>
      <c r="D208" s="167"/>
      <c r="E208" s="167"/>
      <c r="F208" s="167"/>
      <c r="G208" s="24"/>
      <c r="H208" s="24"/>
      <c r="I208" s="167"/>
      <c r="J208" s="167"/>
      <c r="K208" s="167"/>
      <c r="L208" s="167"/>
      <c r="M208" s="167"/>
      <c r="N208" s="167"/>
    </row>
    <row r="209" spans="1:14" hidden="1" x14ac:dyDescent="0.2">
      <c r="A209" s="167"/>
      <c r="B209" s="167"/>
      <c r="C209" s="167"/>
      <c r="D209" s="167"/>
      <c r="E209" s="167"/>
      <c r="F209" s="167"/>
      <c r="G209" s="24"/>
      <c r="H209" s="24"/>
      <c r="I209" s="167"/>
      <c r="J209" s="167"/>
      <c r="K209" s="167"/>
      <c r="L209" s="167"/>
      <c r="M209" s="167"/>
      <c r="N209" s="167"/>
    </row>
    <row r="210" spans="1:14" hidden="1" x14ac:dyDescent="0.2">
      <c r="A210" s="167"/>
      <c r="B210" s="167"/>
      <c r="C210" s="167"/>
      <c r="D210" s="167"/>
      <c r="E210" s="167"/>
      <c r="F210" s="167"/>
      <c r="G210" s="24"/>
      <c r="H210" s="24"/>
      <c r="I210" s="167"/>
      <c r="J210" s="167"/>
      <c r="K210" s="167"/>
      <c r="L210" s="167"/>
      <c r="M210" s="167"/>
      <c r="N210" s="167"/>
    </row>
    <row r="211" spans="1:14" hidden="1" x14ac:dyDescent="0.2">
      <c r="A211" s="167"/>
      <c r="B211" s="167"/>
      <c r="C211" s="167"/>
      <c r="D211" s="167"/>
      <c r="E211" s="167"/>
      <c r="F211" s="167"/>
      <c r="G211" s="24"/>
      <c r="H211" s="24"/>
      <c r="I211" s="167"/>
      <c r="J211" s="167"/>
      <c r="K211" s="167"/>
      <c r="L211" s="167"/>
      <c r="M211" s="167"/>
      <c r="N211" s="167"/>
    </row>
    <row r="212" spans="1:14" hidden="1" x14ac:dyDescent="0.2">
      <c r="A212" s="167"/>
      <c r="B212" s="167"/>
      <c r="C212" s="167"/>
      <c r="D212" s="167"/>
      <c r="E212" s="167"/>
      <c r="F212" s="167"/>
      <c r="G212" s="24"/>
      <c r="H212" s="24"/>
      <c r="I212" s="167"/>
      <c r="J212" s="167"/>
      <c r="K212" s="167"/>
      <c r="L212" s="167"/>
      <c r="M212" s="167"/>
      <c r="N212" s="167"/>
    </row>
    <row r="213" spans="1:14" hidden="1" x14ac:dyDescent="0.2">
      <c r="A213" s="167"/>
      <c r="B213" s="167"/>
      <c r="C213" s="167"/>
      <c r="D213" s="167"/>
      <c r="E213" s="167"/>
      <c r="F213" s="167"/>
      <c r="G213" s="24"/>
      <c r="H213" s="24"/>
      <c r="I213" s="167"/>
      <c r="J213" s="167"/>
      <c r="K213" s="167"/>
      <c r="L213" s="167"/>
      <c r="M213" s="167"/>
      <c r="N213" s="167"/>
    </row>
    <row r="214" spans="1:14" hidden="1" x14ac:dyDescent="0.2">
      <c r="A214" s="167"/>
      <c r="B214" s="167"/>
      <c r="C214" s="167"/>
      <c r="D214" s="167"/>
      <c r="E214" s="167"/>
      <c r="F214" s="167"/>
      <c r="G214" s="24"/>
      <c r="H214" s="24"/>
      <c r="I214" s="167"/>
      <c r="J214" s="167"/>
      <c r="K214" s="167"/>
      <c r="L214" s="167"/>
      <c r="M214" s="167"/>
      <c r="N214" s="167"/>
    </row>
    <row r="215" spans="1:14" hidden="1" x14ac:dyDescent="0.2">
      <c r="A215" s="167"/>
      <c r="B215" s="167"/>
      <c r="C215" s="167"/>
      <c r="D215" s="167"/>
      <c r="E215" s="167"/>
      <c r="F215" s="167"/>
      <c r="G215" s="24"/>
      <c r="H215" s="24"/>
      <c r="I215" s="167"/>
      <c r="J215" s="167"/>
      <c r="K215" s="167"/>
      <c r="L215" s="167"/>
      <c r="M215" s="167"/>
      <c r="N215" s="167"/>
    </row>
    <row r="216" spans="1:14" hidden="1" x14ac:dyDescent="0.2">
      <c r="A216" s="167"/>
      <c r="B216" s="167"/>
      <c r="C216" s="167"/>
      <c r="D216" s="167"/>
      <c r="E216" s="167"/>
      <c r="F216" s="167"/>
      <c r="G216" s="24"/>
      <c r="H216" s="24"/>
      <c r="I216" s="167"/>
      <c r="J216" s="167"/>
      <c r="K216" s="167"/>
      <c r="L216" s="167"/>
      <c r="M216" s="167"/>
      <c r="N216" s="167"/>
    </row>
    <row r="217" spans="1:14" hidden="1" x14ac:dyDescent="0.2">
      <c r="A217" s="167"/>
      <c r="B217" s="167"/>
      <c r="C217" s="167"/>
      <c r="D217" s="167"/>
      <c r="E217" s="167"/>
      <c r="F217" s="167"/>
      <c r="G217" s="24"/>
      <c r="H217" s="24"/>
      <c r="I217" s="167"/>
      <c r="J217" s="167"/>
      <c r="K217" s="167"/>
      <c r="L217" s="167"/>
      <c r="M217" s="167"/>
      <c r="N217" s="167"/>
    </row>
    <row r="218" spans="1:14" hidden="1" x14ac:dyDescent="0.2">
      <c r="A218" s="167"/>
      <c r="B218" s="167"/>
      <c r="C218" s="167"/>
      <c r="D218" s="167"/>
      <c r="E218" s="167"/>
      <c r="F218" s="167"/>
      <c r="G218" s="24"/>
      <c r="H218" s="24"/>
      <c r="I218" s="167"/>
      <c r="J218" s="167"/>
      <c r="K218" s="167"/>
      <c r="L218" s="167"/>
      <c r="M218" s="167"/>
      <c r="N218" s="167"/>
    </row>
    <row r="219" spans="1:14" hidden="1" x14ac:dyDescent="0.2">
      <c r="A219" s="167"/>
      <c r="B219" s="167"/>
      <c r="C219" s="167"/>
      <c r="D219" s="167"/>
      <c r="E219" s="167"/>
      <c r="F219" s="167"/>
      <c r="G219" s="24"/>
      <c r="H219" s="24"/>
      <c r="I219" s="167"/>
      <c r="J219" s="167"/>
      <c r="K219" s="167"/>
      <c r="L219" s="167"/>
      <c r="M219" s="167"/>
      <c r="N219" s="167"/>
    </row>
    <row r="220" spans="1:14" hidden="1" x14ac:dyDescent="0.2">
      <c r="A220" s="167"/>
      <c r="B220" s="167"/>
      <c r="C220" s="167"/>
      <c r="D220" s="167"/>
      <c r="E220" s="167"/>
      <c r="F220" s="167"/>
      <c r="G220" s="24"/>
      <c r="H220" s="24"/>
      <c r="I220" s="167"/>
      <c r="J220" s="167"/>
      <c r="K220" s="167"/>
      <c r="L220" s="167"/>
      <c r="M220" s="167"/>
      <c r="N220" s="167"/>
    </row>
    <row r="221" spans="1:14" hidden="1" x14ac:dyDescent="0.2">
      <c r="A221" s="167"/>
      <c r="B221" s="167"/>
      <c r="C221" s="167"/>
      <c r="D221" s="167"/>
      <c r="E221" s="167"/>
      <c r="F221" s="167"/>
      <c r="G221" s="24"/>
      <c r="H221" s="24"/>
      <c r="I221" s="167"/>
      <c r="J221" s="167"/>
      <c r="K221" s="167"/>
      <c r="L221" s="167"/>
      <c r="M221" s="167"/>
      <c r="N221" s="167"/>
    </row>
    <row r="222" spans="1:14" hidden="1" x14ac:dyDescent="0.2">
      <c r="A222" s="167"/>
      <c r="B222" s="167"/>
      <c r="C222" s="167"/>
      <c r="D222" s="167"/>
      <c r="E222" s="167"/>
      <c r="F222" s="167"/>
      <c r="G222" s="24"/>
      <c r="H222" s="24"/>
      <c r="I222" s="167"/>
      <c r="J222" s="167"/>
      <c r="K222" s="167"/>
      <c r="L222" s="167"/>
      <c r="M222" s="167"/>
      <c r="N222" s="167"/>
    </row>
    <row r="223" spans="1:14" hidden="1" x14ac:dyDescent="0.2">
      <c r="A223" s="167"/>
      <c r="B223" s="167"/>
      <c r="C223" s="167"/>
      <c r="D223" s="167"/>
      <c r="E223" s="167"/>
      <c r="F223" s="167"/>
      <c r="G223" s="24"/>
      <c r="H223" s="24"/>
      <c r="I223" s="167"/>
      <c r="J223" s="167"/>
      <c r="K223" s="167"/>
      <c r="L223" s="167"/>
      <c r="M223" s="167"/>
      <c r="N223" s="167"/>
    </row>
    <row r="224" spans="1:14" hidden="1" x14ac:dyDescent="0.2">
      <c r="A224" s="167"/>
      <c r="B224" s="167"/>
      <c r="C224" s="167"/>
      <c r="D224" s="167"/>
      <c r="E224" s="167"/>
      <c r="F224" s="167"/>
      <c r="G224" s="24"/>
      <c r="H224" s="24"/>
      <c r="I224" s="167"/>
      <c r="J224" s="167"/>
      <c r="K224" s="167"/>
      <c r="L224" s="167"/>
      <c r="M224" s="167"/>
      <c r="N224" s="167"/>
    </row>
    <row r="225" spans="1:14" hidden="1" x14ac:dyDescent="0.2">
      <c r="A225" s="167"/>
      <c r="B225" s="167"/>
      <c r="C225" s="167"/>
      <c r="D225" s="167"/>
      <c r="E225" s="167"/>
      <c r="F225" s="167"/>
      <c r="G225" s="24"/>
      <c r="H225" s="24"/>
      <c r="I225" s="167"/>
      <c r="J225" s="167"/>
      <c r="K225" s="167"/>
      <c r="L225" s="167"/>
      <c r="M225" s="167"/>
      <c r="N225" s="167"/>
    </row>
    <row r="226" spans="1:14" hidden="1" x14ac:dyDescent="0.2">
      <c r="A226" s="167"/>
      <c r="B226" s="167"/>
      <c r="C226" s="167"/>
      <c r="D226" s="167"/>
      <c r="E226" s="167"/>
      <c r="F226" s="167"/>
      <c r="G226" s="24"/>
      <c r="H226" s="24"/>
      <c r="I226" s="167"/>
      <c r="J226" s="167"/>
      <c r="K226" s="167"/>
      <c r="L226" s="167"/>
      <c r="M226" s="167"/>
      <c r="N226" s="167"/>
    </row>
    <row r="227" spans="1:14" hidden="1" x14ac:dyDescent="0.2">
      <c r="A227" s="167"/>
      <c r="B227" s="167"/>
      <c r="C227" s="167"/>
      <c r="D227" s="167"/>
      <c r="E227" s="167"/>
      <c r="F227" s="167"/>
      <c r="G227" s="24"/>
      <c r="H227" s="24"/>
      <c r="I227" s="167"/>
      <c r="J227" s="167"/>
      <c r="K227" s="167"/>
      <c r="L227" s="167"/>
      <c r="M227" s="167"/>
      <c r="N227" s="167"/>
    </row>
    <row r="228" spans="1:14" hidden="1" x14ac:dyDescent="0.2">
      <c r="A228" s="167"/>
      <c r="B228" s="167"/>
      <c r="C228" s="167"/>
      <c r="D228" s="167"/>
      <c r="E228" s="167"/>
      <c r="F228" s="167"/>
      <c r="G228" s="24"/>
      <c r="H228" s="24"/>
      <c r="I228" s="167"/>
      <c r="J228" s="167"/>
      <c r="K228" s="167"/>
      <c r="L228" s="167"/>
      <c r="M228" s="167"/>
      <c r="N228" s="167"/>
    </row>
    <row r="229" spans="1:14" hidden="1" x14ac:dyDescent="0.2">
      <c r="A229" s="167"/>
      <c r="B229" s="167"/>
      <c r="C229" s="167"/>
      <c r="D229" s="167"/>
      <c r="E229" s="167"/>
      <c r="F229" s="167"/>
      <c r="G229" s="24"/>
      <c r="H229" s="24"/>
      <c r="I229" s="167"/>
      <c r="J229" s="167"/>
      <c r="K229" s="167"/>
      <c r="L229" s="167"/>
      <c r="M229" s="167"/>
      <c r="N229" s="167"/>
    </row>
    <row r="230" spans="1:14" hidden="1" x14ac:dyDescent="0.2">
      <c r="A230" s="167"/>
      <c r="B230" s="167"/>
      <c r="C230" s="167"/>
      <c r="D230" s="167"/>
      <c r="E230" s="167"/>
      <c r="F230" s="167"/>
      <c r="G230" s="24"/>
      <c r="H230" s="24"/>
      <c r="I230" s="167"/>
      <c r="J230" s="167"/>
      <c r="K230" s="167"/>
      <c r="L230" s="167"/>
      <c r="M230" s="167"/>
      <c r="N230" s="167"/>
    </row>
    <row r="231" spans="1:14" hidden="1" x14ac:dyDescent="0.2">
      <c r="A231" s="167"/>
      <c r="B231" s="167"/>
      <c r="C231" s="167"/>
      <c r="D231" s="167"/>
      <c r="E231" s="167"/>
      <c r="F231" s="167"/>
      <c r="G231" s="24"/>
      <c r="H231" s="24"/>
      <c r="I231" s="167"/>
      <c r="J231" s="167"/>
      <c r="K231" s="167"/>
      <c r="L231" s="167"/>
      <c r="M231" s="167"/>
      <c r="N231" s="167"/>
    </row>
    <row r="232" spans="1:14" hidden="1" x14ac:dyDescent="0.2">
      <c r="A232" s="167"/>
      <c r="B232" s="167"/>
      <c r="C232" s="167"/>
      <c r="D232" s="167"/>
      <c r="E232" s="167"/>
      <c r="F232" s="167"/>
      <c r="G232" s="24"/>
      <c r="H232" s="24"/>
      <c r="I232" s="167"/>
      <c r="J232" s="167"/>
      <c r="K232" s="167"/>
      <c r="L232" s="167"/>
      <c r="M232" s="167"/>
      <c r="N232" s="167"/>
    </row>
    <row r="233" spans="1:14" hidden="1" x14ac:dyDescent="0.2">
      <c r="A233" s="167"/>
      <c r="B233" s="167"/>
      <c r="C233" s="167"/>
      <c r="D233" s="167"/>
      <c r="E233" s="167"/>
      <c r="F233" s="167"/>
      <c r="G233" s="24"/>
      <c r="H233" s="24"/>
      <c r="I233" s="167"/>
      <c r="J233" s="167"/>
      <c r="K233" s="167"/>
      <c r="L233" s="167"/>
      <c r="M233" s="167"/>
      <c r="N233" s="167"/>
    </row>
    <row r="234" spans="1:14" hidden="1" x14ac:dyDescent="0.2">
      <c r="A234" s="167"/>
      <c r="B234" s="167"/>
      <c r="C234" s="167"/>
      <c r="D234" s="167"/>
      <c r="E234" s="167"/>
      <c r="F234" s="167"/>
      <c r="G234" s="24"/>
      <c r="H234" s="24"/>
      <c r="I234" s="167"/>
      <c r="J234" s="167"/>
      <c r="K234" s="167"/>
      <c r="L234" s="167"/>
      <c r="M234" s="167"/>
      <c r="N234" s="167"/>
    </row>
    <row r="235" spans="1:14" hidden="1" x14ac:dyDescent="0.2">
      <c r="A235" s="167"/>
      <c r="B235" s="167"/>
      <c r="C235" s="167"/>
      <c r="D235" s="167"/>
      <c r="E235" s="167"/>
      <c r="F235" s="167"/>
      <c r="G235" s="24"/>
      <c r="H235" s="24"/>
      <c r="I235" s="167"/>
      <c r="J235" s="167"/>
      <c r="K235" s="167"/>
      <c r="L235" s="167"/>
      <c r="M235" s="167"/>
      <c r="N235" s="167"/>
    </row>
    <row r="236" spans="1:14" hidden="1" x14ac:dyDescent="0.2">
      <c r="A236" s="167"/>
      <c r="B236" s="167"/>
      <c r="C236" s="167"/>
      <c r="D236" s="167"/>
      <c r="E236" s="167"/>
      <c r="F236" s="167"/>
      <c r="G236" s="24"/>
      <c r="H236" s="24"/>
      <c r="I236" s="167"/>
      <c r="J236" s="167"/>
      <c r="K236" s="167"/>
      <c r="L236" s="167"/>
      <c r="M236" s="167"/>
      <c r="N236" s="167"/>
    </row>
    <row r="237" spans="1:14" hidden="1" x14ac:dyDescent="0.2">
      <c r="A237" s="167"/>
      <c r="B237" s="167"/>
      <c r="C237" s="167"/>
      <c r="D237" s="167"/>
      <c r="E237" s="167"/>
      <c r="F237" s="167"/>
      <c r="G237" s="24"/>
      <c r="H237" s="24"/>
      <c r="I237" s="167"/>
      <c r="J237" s="167"/>
      <c r="K237" s="167"/>
      <c r="L237" s="167"/>
      <c r="M237" s="167"/>
      <c r="N237" s="167"/>
    </row>
    <row r="238" spans="1:14" hidden="1" x14ac:dyDescent="0.2">
      <c r="A238" s="167"/>
      <c r="B238" s="167"/>
      <c r="C238" s="167"/>
      <c r="D238" s="167"/>
      <c r="E238" s="167"/>
      <c r="F238" s="167"/>
      <c r="G238" s="24"/>
      <c r="H238" s="24"/>
      <c r="I238" s="167"/>
      <c r="J238" s="167"/>
      <c r="K238" s="167"/>
      <c r="L238" s="167"/>
      <c r="M238" s="167"/>
      <c r="N238" s="167"/>
    </row>
    <row r="239" spans="1:14" hidden="1" x14ac:dyDescent="0.2">
      <c r="A239" s="167"/>
      <c r="B239" s="167"/>
      <c r="C239" s="167"/>
      <c r="D239" s="167"/>
      <c r="E239" s="167"/>
      <c r="F239" s="167"/>
      <c r="G239" s="24"/>
      <c r="H239" s="24"/>
      <c r="I239" s="167"/>
      <c r="J239" s="167"/>
      <c r="K239" s="167"/>
      <c r="L239" s="167"/>
      <c r="M239" s="167"/>
      <c r="N239" s="167"/>
    </row>
    <row r="240" spans="1:14" hidden="1" x14ac:dyDescent="0.2">
      <c r="A240" s="167"/>
      <c r="B240" s="167"/>
      <c r="C240" s="167"/>
      <c r="D240" s="167"/>
      <c r="E240" s="167"/>
      <c r="F240" s="167"/>
      <c r="G240" s="24"/>
      <c r="H240" s="24"/>
      <c r="I240" s="167"/>
      <c r="J240" s="167"/>
      <c r="K240" s="167"/>
      <c r="L240" s="167"/>
      <c r="M240" s="167"/>
      <c r="N240" s="167"/>
    </row>
    <row r="241" spans="1:14" hidden="1" x14ac:dyDescent="0.2">
      <c r="A241" s="167"/>
      <c r="B241" s="167"/>
      <c r="C241" s="167"/>
      <c r="D241" s="167"/>
      <c r="E241" s="167"/>
      <c r="F241" s="167"/>
      <c r="G241" s="24"/>
      <c r="H241" s="24"/>
      <c r="I241" s="167"/>
      <c r="J241" s="167"/>
      <c r="K241" s="167"/>
      <c r="L241" s="167"/>
      <c r="M241" s="167"/>
      <c r="N241" s="167"/>
    </row>
    <row r="242" spans="1:14" hidden="1" x14ac:dyDescent="0.2">
      <c r="A242" s="167"/>
      <c r="B242" s="167"/>
      <c r="C242" s="167"/>
      <c r="D242" s="167"/>
      <c r="E242" s="167"/>
      <c r="F242" s="167"/>
      <c r="G242" s="24"/>
      <c r="H242" s="24"/>
      <c r="I242" s="167"/>
      <c r="J242" s="167"/>
      <c r="K242" s="167"/>
      <c r="L242" s="167"/>
      <c r="M242" s="167"/>
      <c r="N242" s="167"/>
    </row>
    <row r="243" spans="1:14" hidden="1" x14ac:dyDescent="0.2">
      <c r="A243" s="167"/>
      <c r="B243" s="167"/>
      <c r="C243" s="167"/>
      <c r="D243" s="167"/>
      <c r="E243" s="167"/>
      <c r="F243" s="167"/>
      <c r="G243" s="24"/>
      <c r="H243" s="24"/>
      <c r="I243" s="167"/>
      <c r="J243" s="167"/>
      <c r="K243" s="167"/>
      <c r="L243" s="167"/>
      <c r="M243" s="167"/>
      <c r="N243" s="167"/>
    </row>
    <row r="244" spans="1:14" hidden="1" x14ac:dyDescent="0.2">
      <c r="A244" s="167"/>
      <c r="B244" s="167"/>
      <c r="C244" s="167"/>
      <c r="D244" s="167"/>
      <c r="E244" s="167"/>
      <c r="F244" s="167"/>
      <c r="G244" s="24"/>
      <c r="H244" s="24"/>
      <c r="I244" s="167"/>
      <c r="J244" s="167"/>
      <c r="K244" s="167"/>
      <c r="L244" s="167"/>
      <c r="M244" s="167"/>
      <c r="N244" s="167"/>
    </row>
    <row r="245" spans="1:14" hidden="1" x14ac:dyDescent="0.2">
      <c r="A245" s="167"/>
      <c r="B245" s="167"/>
      <c r="C245" s="167"/>
      <c r="D245" s="167"/>
      <c r="E245" s="167"/>
      <c r="F245" s="167"/>
      <c r="G245" s="24"/>
      <c r="H245" s="24"/>
      <c r="I245" s="167"/>
      <c r="J245" s="167"/>
      <c r="K245" s="167"/>
      <c r="L245" s="167"/>
      <c r="M245" s="167"/>
      <c r="N245" s="167"/>
    </row>
    <row r="246" spans="1:14" hidden="1" x14ac:dyDescent="0.2">
      <c r="A246" s="167"/>
      <c r="B246" s="167"/>
      <c r="C246" s="167"/>
      <c r="D246" s="167"/>
      <c r="E246" s="167"/>
      <c r="F246" s="167"/>
      <c r="G246" s="24"/>
      <c r="H246" s="24"/>
      <c r="I246" s="167"/>
      <c r="J246" s="167"/>
      <c r="K246" s="167"/>
      <c r="L246" s="167"/>
      <c r="M246" s="167"/>
      <c r="N246" s="167"/>
    </row>
    <row r="247" spans="1:14" hidden="1" x14ac:dyDescent="0.2">
      <c r="A247" s="167"/>
      <c r="B247" s="167"/>
      <c r="C247" s="167"/>
      <c r="D247" s="167"/>
      <c r="E247" s="167"/>
      <c r="F247" s="167"/>
      <c r="G247" s="24"/>
      <c r="H247" s="24"/>
      <c r="I247" s="167"/>
      <c r="J247" s="167"/>
      <c r="K247" s="167"/>
      <c r="L247" s="167"/>
      <c r="M247" s="167"/>
      <c r="N247" s="167"/>
    </row>
    <row r="248" spans="1:14" hidden="1" x14ac:dyDescent="0.2">
      <c r="A248" s="167"/>
      <c r="B248" s="167"/>
      <c r="C248" s="167"/>
      <c r="D248" s="167"/>
      <c r="E248" s="167"/>
      <c r="F248" s="167"/>
      <c r="G248" s="24"/>
      <c r="H248" s="24"/>
      <c r="I248" s="167"/>
      <c r="J248" s="167"/>
      <c r="K248" s="167"/>
      <c r="L248" s="167"/>
      <c r="M248" s="167"/>
      <c r="N248" s="167"/>
    </row>
    <row r="249" spans="1:14" hidden="1" x14ac:dyDescent="0.2">
      <c r="A249" s="167"/>
      <c r="B249" s="167"/>
      <c r="C249" s="167"/>
      <c r="D249" s="167"/>
      <c r="E249" s="167"/>
      <c r="F249" s="167"/>
      <c r="G249" s="24"/>
      <c r="H249" s="24"/>
      <c r="I249" s="167"/>
      <c r="J249" s="167"/>
      <c r="K249" s="167"/>
      <c r="L249" s="167"/>
      <c r="M249" s="167"/>
      <c r="N249" s="167"/>
    </row>
    <row r="250" spans="1:14" hidden="1" x14ac:dyDescent="0.2">
      <c r="A250" s="167"/>
      <c r="B250" s="167"/>
      <c r="C250" s="167"/>
      <c r="D250" s="167"/>
      <c r="E250" s="167"/>
      <c r="F250" s="167"/>
      <c r="G250" s="24"/>
      <c r="H250" s="24"/>
      <c r="I250" s="167"/>
      <c r="J250" s="167"/>
      <c r="K250" s="167"/>
      <c r="L250" s="167"/>
      <c r="M250" s="167"/>
      <c r="N250" s="167"/>
    </row>
    <row r="251" spans="1:14" hidden="1" x14ac:dyDescent="0.2">
      <c r="A251" s="167"/>
      <c r="B251" s="167"/>
      <c r="C251" s="167"/>
      <c r="D251" s="167"/>
      <c r="E251" s="167"/>
      <c r="F251" s="167"/>
      <c r="G251" s="24"/>
      <c r="H251" s="24"/>
      <c r="I251" s="167"/>
      <c r="J251" s="167"/>
      <c r="K251" s="167"/>
      <c r="L251" s="167"/>
      <c r="M251" s="167"/>
      <c r="N251" s="167"/>
    </row>
    <row r="252" spans="1:14" hidden="1" x14ac:dyDescent="0.2">
      <c r="A252" s="167"/>
      <c r="B252" s="167"/>
      <c r="C252" s="167"/>
      <c r="D252" s="167"/>
      <c r="E252" s="167"/>
      <c r="F252" s="167"/>
      <c r="G252" s="24"/>
      <c r="H252" s="24"/>
      <c r="I252" s="167"/>
      <c r="J252" s="167"/>
      <c r="K252" s="167"/>
      <c r="L252" s="167"/>
      <c r="M252" s="167"/>
      <c r="N252" s="167"/>
    </row>
    <row r="253" spans="1:14" hidden="1" x14ac:dyDescent="0.2">
      <c r="A253" s="167"/>
      <c r="B253" s="167"/>
      <c r="C253" s="167"/>
      <c r="D253" s="167"/>
      <c r="E253" s="167"/>
      <c r="F253" s="167"/>
      <c r="G253" s="24"/>
      <c r="H253" s="24"/>
      <c r="I253" s="167"/>
      <c r="J253" s="167"/>
      <c r="K253" s="167"/>
      <c r="L253" s="167"/>
      <c r="M253" s="167"/>
      <c r="N253" s="167"/>
    </row>
    <row r="254" spans="1:14" hidden="1" x14ac:dyDescent="0.2">
      <c r="A254" s="167"/>
      <c r="B254" s="167"/>
      <c r="C254" s="167"/>
      <c r="D254" s="167"/>
      <c r="E254" s="167"/>
      <c r="F254" s="167"/>
      <c r="G254" s="24"/>
      <c r="H254" s="24"/>
      <c r="I254" s="167"/>
      <c r="J254" s="167"/>
      <c r="K254" s="167"/>
      <c r="L254" s="167"/>
      <c r="M254" s="167"/>
      <c r="N254" s="167"/>
    </row>
    <row r="255" spans="1:14" hidden="1" x14ac:dyDescent="0.2">
      <c r="A255" s="167"/>
      <c r="B255" s="167"/>
      <c r="C255" s="167"/>
      <c r="D255" s="167"/>
      <c r="E255" s="167"/>
      <c r="F255" s="167"/>
      <c r="G255" s="24"/>
      <c r="H255" s="24"/>
      <c r="I255" s="167"/>
      <c r="J255" s="167"/>
      <c r="K255" s="167"/>
      <c r="L255" s="167"/>
      <c r="M255" s="167"/>
      <c r="N255" s="167"/>
    </row>
    <row r="256" spans="1:14" hidden="1" x14ac:dyDescent="0.2">
      <c r="A256" s="167"/>
      <c r="B256" s="167"/>
      <c r="C256" s="167"/>
      <c r="D256" s="167"/>
      <c r="E256" s="167"/>
      <c r="F256" s="167"/>
      <c r="G256" s="24"/>
      <c r="H256" s="24"/>
      <c r="I256" s="167"/>
      <c r="J256" s="167"/>
      <c r="K256" s="167"/>
      <c r="L256" s="167"/>
      <c r="M256" s="167"/>
      <c r="N256" s="167"/>
    </row>
    <row r="257" spans="1:14" hidden="1" x14ac:dyDescent="0.2">
      <c r="A257" s="167"/>
      <c r="B257" s="167"/>
      <c r="C257" s="167"/>
      <c r="D257" s="167"/>
      <c r="E257" s="167"/>
      <c r="F257" s="167"/>
      <c r="G257" s="24"/>
      <c r="H257" s="24"/>
      <c r="I257" s="167"/>
      <c r="J257" s="167"/>
      <c r="K257" s="167"/>
      <c r="L257" s="167"/>
      <c r="M257" s="167"/>
      <c r="N257" s="167"/>
    </row>
    <row r="258" spans="1:14" hidden="1" x14ac:dyDescent="0.2">
      <c r="A258" s="167"/>
      <c r="B258" s="167"/>
      <c r="C258" s="167"/>
      <c r="D258" s="167"/>
      <c r="E258" s="167"/>
      <c r="F258" s="167"/>
      <c r="G258" s="24"/>
      <c r="H258" s="24"/>
      <c r="I258" s="167"/>
      <c r="J258" s="167"/>
      <c r="K258" s="167"/>
      <c r="L258" s="167"/>
      <c r="M258" s="167"/>
      <c r="N258" s="167"/>
    </row>
    <row r="259" spans="1:14" hidden="1" x14ac:dyDescent="0.2">
      <c r="A259" s="167"/>
      <c r="B259" s="167"/>
      <c r="C259" s="167"/>
      <c r="D259" s="167"/>
      <c r="E259" s="167"/>
      <c r="F259" s="167"/>
      <c r="G259" s="24"/>
      <c r="H259" s="24"/>
      <c r="I259" s="167"/>
      <c r="J259" s="167"/>
      <c r="K259" s="167"/>
      <c r="L259" s="167"/>
      <c r="M259" s="167"/>
      <c r="N259" s="167"/>
    </row>
    <row r="260" spans="1:14" hidden="1" x14ac:dyDescent="0.2">
      <c r="A260" s="167"/>
      <c r="B260" s="167"/>
      <c r="C260" s="167"/>
      <c r="D260" s="167"/>
      <c r="E260" s="167"/>
      <c r="F260" s="167"/>
      <c r="G260" s="24"/>
      <c r="H260" s="24"/>
      <c r="I260" s="167"/>
      <c r="J260" s="167"/>
      <c r="K260" s="167"/>
      <c r="L260" s="167"/>
      <c r="M260" s="167"/>
      <c r="N260" s="167"/>
    </row>
    <row r="261" spans="1:14" hidden="1" x14ac:dyDescent="0.2">
      <c r="A261" s="167"/>
      <c r="B261" s="167"/>
      <c r="C261" s="167"/>
      <c r="D261" s="167"/>
      <c r="E261" s="167"/>
      <c r="F261" s="167"/>
      <c r="G261" s="24"/>
      <c r="H261" s="24"/>
      <c r="I261" s="167"/>
      <c r="J261" s="167"/>
      <c r="K261" s="167"/>
      <c r="L261" s="167"/>
      <c r="M261" s="167"/>
      <c r="N261" s="167"/>
    </row>
    <row r="262" spans="1:14" hidden="1" x14ac:dyDescent="0.2">
      <c r="A262" s="167"/>
      <c r="B262" s="167"/>
      <c r="C262" s="167"/>
      <c r="D262" s="167"/>
      <c r="E262" s="167"/>
      <c r="F262" s="167"/>
      <c r="G262" s="24"/>
      <c r="H262" s="24"/>
      <c r="I262" s="167"/>
      <c r="J262" s="167"/>
      <c r="K262" s="167"/>
      <c r="L262" s="167"/>
      <c r="M262" s="167"/>
      <c r="N262" s="167"/>
    </row>
    <row r="263" spans="1:14" hidden="1" x14ac:dyDescent="0.2">
      <c r="A263" s="167"/>
      <c r="B263" s="167"/>
      <c r="C263" s="167"/>
      <c r="D263" s="167"/>
      <c r="E263" s="167"/>
      <c r="F263" s="167"/>
      <c r="G263" s="24"/>
      <c r="H263" s="24"/>
      <c r="I263" s="167"/>
      <c r="J263" s="167"/>
      <c r="K263" s="167"/>
      <c r="L263" s="167"/>
      <c r="M263" s="167"/>
      <c r="N263" s="167"/>
    </row>
    <row r="264" spans="1:14" hidden="1" x14ac:dyDescent="0.2">
      <c r="A264" s="167"/>
      <c r="B264" s="167"/>
      <c r="C264" s="167"/>
      <c r="D264" s="167"/>
      <c r="E264" s="167"/>
      <c r="F264" s="167"/>
      <c r="G264" s="24"/>
      <c r="H264" s="24"/>
      <c r="I264" s="167"/>
      <c r="J264" s="167"/>
      <c r="K264" s="167"/>
      <c r="L264" s="167"/>
      <c r="M264" s="167"/>
      <c r="N264" s="167"/>
    </row>
    <row r="265" spans="1:14" hidden="1" x14ac:dyDescent="0.2">
      <c r="A265" s="167"/>
      <c r="B265" s="167"/>
      <c r="C265" s="167"/>
      <c r="D265" s="167"/>
      <c r="E265" s="167"/>
      <c r="F265" s="167"/>
      <c r="G265" s="24"/>
      <c r="H265" s="24"/>
      <c r="I265" s="167"/>
      <c r="J265" s="167"/>
      <c r="K265" s="167"/>
      <c r="L265" s="167"/>
      <c r="M265" s="167"/>
      <c r="N265" s="167"/>
    </row>
    <row r="266" spans="1:14" hidden="1" x14ac:dyDescent="0.2">
      <c r="A266" s="167"/>
      <c r="B266" s="167"/>
      <c r="C266" s="167"/>
      <c r="D266" s="167"/>
      <c r="E266" s="167"/>
      <c r="F266" s="167"/>
      <c r="G266" s="24"/>
      <c r="H266" s="24"/>
      <c r="I266" s="167"/>
      <c r="J266" s="167"/>
      <c r="K266" s="167"/>
      <c r="L266" s="167"/>
      <c r="M266" s="167"/>
      <c r="N266" s="167"/>
    </row>
    <row r="267" spans="1:14" hidden="1" x14ac:dyDescent="0.2">
      <c r="A267" s="167"/>
      <c r="B267" s="167"/>
      <c r="C267" s="167"/>
      <c r="D267" s="167"/>
      <c r="E267" s="167"/>
      <c r="F267" s="167"/>
      <c r="G267" s="24"/>
      <c r="H267" s="24"/>
      <c r="I267" s="167"/>
      <c r="J267" s="167"/>
      <c r="K267" s="167"/>
      <c r="L267" s="167"/>
      <c r="M267" s="167"/>
      <c r="N267" s="167"/>
    </row>
    <row r="268" spans="1:14" hidden="1" x14ac:dyDescent="0.2">
      <c r="A268" s="167"/>
      <c r="B268" s="167"/>
      <c r="C268" s="167"/>
      <c r="D268" s="167"/>
      <c r="E268" s="167"/>
      <c r="F268" s="167"/>
      <c r="G268" s="24"/>
      <c r="H268" s="24"/>
      <c r="I268" s="167"/>
      <c r="J268" s="167"/>
      <c r="K268" s="167"/>
      <c r="L268" s="167"/>
      <c r="M268" s="167"/>
      <c r="N268" s="167"/>
    </row>
    <row r="269" spans="1:14" hidden="1" x14ac:dyDescent="0.2">
      <c r="A269" s="167"/>
      <c r="B269" s="167"/>
      <c r="C269" s="167"/>
      <c r="D269" s="167"/>
      <c r="E269" s="167"/>
      <c r="F269" s="167"/>
      <c r="G269" s="24"/>
      <c r="H269" s="24"/>
      <c r="I269" s="167"/>
      <c r="J269" s="167"/>
      <c r="K269" s="167"/>
      <c r="L269" s="167"/>
      <c r="M269" s="167"/>
      <c r="N269" s="167"/>
    </row>
    <row r="270" spans="1:14" hidden="1" x14ac:dyDescent="0.2">
      <c r="A270" s="167"/>
      <c r="B270" s="167"/>
      <c r="C270" s="167"/>
      <c r="D270" s="167"/>
      <c r="E270" s="167"/>
      <c r="F270" s="167"/>
      <c r="G270" s="24"/>
      <c r="H270" s="24"/>
      <c r="I270" s="167"/>
      <c r="J270" s="167"/>
      <c r="K270" s="167"/>
      <c r="L270" s="167"/>
      <c r="M270" s="167"/>
      <c r="N270" s="167"/>
    </row>
    <row r="271" spans="1:14" hidden="1" x14ac:dyDescent="0.2">
      <c r="A271" s="167"/>
      <c r="B271" s="167"/>
      <c r="C271" s="167"/>
      <c r="D271" s="167"/>
      <c r="E271" s="167"/>
      <c r="F271" s="167"/>
      <c r="G271" s="24"/>
      <c r="H271" s="24"/>
      <c r="I271" s="167"/>
      <c r="J271" s="167"/>
      <c r="K271" s="167"/>
      <c r="L271" s="167"/>
      <c r="M271" s="167"/>
      <c r="N271" s="167"/>
    </row>
    <row r="272" spans="1:14" hidden="1" x14ac:dyDescent="0.2">
      <c r="A272" s="167"/>
      <c r="B272" s="167"/>
      <c r="C272" s="167"/>
      <c r="D272" s="167"/>
      <c r="E272" s="167"/>
      <c r="F272" s="167"/>
      <c r="G272" s="24"/>
      <c r="H272" s="24"/>
      <c r="I272" s="167"/>
      <c r="J272" s="167"/>
      <c r="K272" s="167"/>
      <c r="L272" s="167"/>
      <c r="M272" s="167"/>
      <c r="N272" s="167"/>
    </row>
    <row r="273" spans="1:14" hidden="1" x14ac:dyDescent="0.2">
      <c r="A273" s="167"/>
      <c r="B273" s="167"/>
      <c r="C273" s="167"/>
      <c r="D273" s="167"/>
      <c r="E273" s="167"/>
      <c r="F273" s="167"/>
      <c r="G273" s="24"/>
      <c r="H273" s="24"/>
      <c r="I273" s="167"/>
      <c r="J273" s="167"/>
      <c r="K273" s="167"/>
      <c r="L273" s="167"/>
      <c r="M273" s="167"/>
      <c r="N273" s="167"/>
    </row>
    <row r="274" spans="1:14" hidden="1" x14ac:dyDescent="0.2">
      <c r="A274" s="167"/>
      <c r="B274" s="167"/>
      <c r="C274" s="167"/>
      <c r="D274" s="167"/>
      <c r="E274" s="167"/>
      <c r="F274" s="167"/>
      <c r="G274" s="24"/>
      <c r="H274" s="24"/>
      <c r="I274" s="167"/>
      <c r="J274" s="167"/>
      <c r="K274" s="167"/>
      <c r="L274" s="167"/>
      <c r="M274" s="167"/>
      <c r="N274" s="167"/>
    </row>
    <row r="275" spans="1:14" hidden="1" x14ac:dyDescent="0.2">
      <c r="A275" s="167"/>
      <c r="B275" s="167"/>
      <c r="C275" s="167"/>
      <c r="D275" s="167"/>
      <c r="E275" s="167"/>
      <c r="F275" s="167"/>
      <c r="G275" s="24"/>
      <c r="H275" s="24"/>
      <c r="I275" s="167"/>
      <c r="J275" s="167"/>
      <c r="K275" s="167"/>
      <c r="L275" s="167"/>
      <c r="M275" s="167"/>
      <c r="N275" s="167"/>
    </row>
    <row r="276" spans="1:14" hidden="1" x14ac:dyDescent="0.2">
      <c r="A276" s="167"/>
      <c r="B276" s="167"/>
      <c r="C276" s="167"/>
      <c r="D276" s="167"/>
      <c r="E276" s="167"/>
      <c r="F276" s="167"/>
      <c r="G276" s="24"/>
      <c r="H276" s="24"/>
      <c r="I276" s="167"/>
      <c r="J276" s="167"/>
      <c r="K276" s="167"/>
      <c r="L276" s="167"/>
      <c r="M276" s="167"/>
      <c r="N276" s="167"/>
    </row>
    <row r="277" spans="1:14" hidden="1" x14ac:dyDescent="0.2">
      <c r="A277" s="167"/>
      <c r="B277" s="167"/>
      <c r="C277" s="167"/>
      <c r="D277" s="167"/>
      <c r="E277" s="167"/>
      <c r="F277" s="167"/>
      <c r="G277" s="24"/>
      <c r="H277" s="24"/>
      <c r="I277" s="167"/>
      <c r="J277" s="167"/>
      <c r="K277" s="167"/>
      <c r="L277" s="167"/>
      <c r="M277" s="167"/>
      <c r="N277" s="167"/>
    </row>
    <row r="278" spans="1:14" hidden="1" x14ac:dyDescent="0.2">
      <c r="A278" s="167"/>
      <c r="B278" s="167"/>
      <c r="C278" s="167"/>
      <c r="D278" s="167"/>
      <c r="E278" s="167"/>
      <c r="F278" s="167"/>
      <c r="G278" s="24"/>
      <c r="H278" s="24"/>
      <c r="I278" s="167"/>
      <c r="J278" s="167"/>
      <c r="K278" s="167"/>
      <c r="L278" s="167"/>
      <c r="M278" s="167"/>
      <c r="N278" s="167"/>
    </row>
    <row r="279" spans="1:14" hidden="1" x14ac:dyDescent="0.2">
      <c r="A279" s="167"/>
      <c r="B279" s="167"/>
      <c r="C279" s="167"/>
      <c r="D279" s="167"/>
      <c r="E279" s="167"/>
      <c r="F279" s="167"/>
      <c r="G279" s="24"/>
      <c r="H279" s="24"/>
      <c r="I279" s="167"/>
      <c r="J279" s="167"/>
      <c r="K279" s="167"/>
      <c r="L279" s="167"/>
      <c r="M279" s="167"/>
      <c r="N279" s="167"/>
    </row>
    <row r="280" spans="1:14" hidden="1" x14ac:dyDescent="0.2">
      <c r="A280" s="167"/>
      <c r="B280" s="167"/>
      <c r="C280" s="167"/>
      <c r="D280" s="167"/>
      <c r="E280" s="167"/>
      <c r="F280" s="167"/>
      <c r="G280" s="24"/>
      <c r="H280" s="24"/>
      <c r="I280" s="167"/>
      <c r="J280" s="167"/>
      <c r="K280" s="167"/>
      <c r="L280" s="167"/>
      <c r="M280" s="167"/>
      <c r="N280" s="167"/>
    </row>
    <row r="281" spans="1:14" hidden="1" x14ac:dyDescent="0.2">
      <c r="A281" s="167"/>
      <c r="B281" s="167"/>
      <c r="C281" s="167"/>
      <c r="D281" s="167"/>
      <c r="E281" s="167"/>
      <c r="F281" s="167"/>
      <c r="G281" s="24"/>
      <c r="H281" s="24"/>
      <c r="I281" s="167"/>
      <c r="J281" s="167"/>
      <c r="K281" s="167"/>
      <c r="L281" s="167"/>
      <c r="M281" s="167"/>
      <c r="N281" s="167"/>
    </row>
    <row r="282" spans="1:14" hidden="1" x14ac:dyDescent="0.2">
      <c r="A282" s="167"/>
      <c r="B282" s="167"/>
      <c r="C282" s="167"/>
      <c r="D282" s="167"/>
      <c r="E282" s="167"/>
      <c r="F282" s="167"/>
      <c r="G282" s="24"/>
      <c r="H282" s="24"/>
      <c r="I282" s="167"/>
      <c r="J282" s="167"/>
      <c r="K282" s="167"/>
      <c r="L282" s="167"/>
      <c r="M282" s="167"/>
      <c r="N282" s="167"/>
    </row>
    <row r="283" spans="1:14" hidden="1" x14ac:dyDescent="0.2">
      <c r="A283" s="167"/>
      <c r="B283" s="167"/>
      <c r="C283" s="167"/>
      <c r="D283" s="167"/>
      <c r="E283" s="167"/>
      <c r="F283" s="167"/>
      <c r="G283" s="24"/>
      <c r="H283" s="24"/>
      <c r="I283" s="167"/>
      <c r="J283" s="167"/>
      <c r="K283" s="167"/>
      <c r="L283" s="167"/>
      <c r="M283" s="167"/>
      <c r="N283" s="167"/>
    </row>
    <row r="284" spans="1:14" hidden="1" x14ac:dyDescent="0.2">
      <c r="A284" s="167"/>
      <c r="B284" s="167"/>
      <c r="C284" s="167"/>
      <c r="D284" s="167"/>
      <c r="E284" s="167"/>
      <c r="F284" s="167"/>
      <c r="G284" s="24"/>
      <c r="H284" s="24"/>
      <c r="I284" s="167"/>
      <c r="J284" s="167"/>
      <c r="K284" s="167"/>
      <c r="L284" s="167"/>
      <c r="M284" s="167"/>
      <c r="N284" s="167"/>
    </row>
    <row r="285" spans="1:14" hidden="1" x14ac:dyDescent="0.2">
      <c r="A285" s="167"/>
      <c r="B285" s="167"/>
      <c r="C285" s="167"/>
      <c r="D285" s="167"/>
      <c r="E285" s="167"/>
      <c r="F285" s="167"/>
      <c r="G285" s="24"/>
      <c r="H285" s="24"/>
      <c r="I285" s="167"/>
      <c r="J285" s="167"/>
      <c r="K285" s="167"/>
      <c r="L285" s="167"/>
      <c r="M285" s="167"/>
      <c r="N285" s="167"/>
    </row>
    <row r="286" spans="1:14" hidden="1" x14ac:dyDescent="0.2">
      <c r="A286" s="167"/>
      <c r="B286" s="167"/>
      <c r="C286" s="167"/>
      <c r="D286" s="167"/>
      <c r="E286" s="167"/>
      <c r="F286" s="167"/>
      <c r="G286" s="24"/>
      <c r="H286" s="24"/>
      <c r="I286" s="167"/>
      <c r="J286" s="167"/>
      <c r="K286" s="167"/>
      <c r="L286" s="167"/>
      <c r="M286" s="167"/>
      <c r="N286" s="167"/>
    </row>
    <row r="287" spans="1:14" hidden="1" x14ac:dyDescent="0.2">
      <c r="A287" s="167"/>
      <c r="B287" s="167"/>
      <c r="C287" s="167"/>
      <c r="D287" s="167"/>
      <c r="E287" s="167"/>
      <c r="F287" s="167"/>
      <c r="G287" s="24"/>
      <c r="H287" s="24"/>
      <c r="I287" s="167"/>
      <c r="J287" s="167"/>
      <c r="K287" s="167"/>
      <c r="L287" s="167"/>
      <c r="M287" s="167"/>
      <c r="N287" s="167"/>
    </row>
    <row r="288" spans="1:14" hidden="1" x14ac:dyDescent="0.2">
      <c r="A288" s="167"/>
      <c r="B288" s="167"/>
      <c r="C288" s="167"/>
      <c r="D288" s="167"/>
      <c r="E288" s="167"/>
      <c r="F288" s="167"/>
      <c r="G288" s="24"/>
      <c r="H288" s="24"/>
      <c r="I288" s="167"/>
      <c r="J288" s="167"/>
      <c r="K288" s="167"/>
      <c r="L288" s="167"/>
      <c r="M288" s="167"/>
      <c r="N288" s="167"/>
    </row>
    <row r="289" spans="1:35" hidden="1" x14ac:dyDescent="0.2">
      <c r="A289" s="167"/>
      <c r="B289" s="167"/>
      <c r="C289" s="167"/>
      <c r="D289" s="167"/>
      <c r="E289" s="167"/>
      <c r="F289" s="167"/>
      <c r="G289" s="24"/>
      <c r="H289" s="24"/>
      <c r="I289" s="167"/>
      <c r="J289" s="167"/>
      <c r="K289" s="167"/>
      <c r="L289" s="167"/>
      <c r="M289" s="167"/>
      <c r="N289" s="167"/>
    </row>
    <row r="290" spans="1:35" hidden="1" x14ac:dyDescent="0.2">
      <c r="A290" s="167"/>
      <c r="B290" s="167"/>
      <c r="C290" s="167"/>
      <c r="D290" s="167"/>
      <c r="E290" s="167"/>
      <c r="F290" s="167"/>
      <c r="G290" s="24"/>
      <c r="H290" s="24"/>
      <c r="I290" s="167"/>
      <c r="J290" s="167"/>
      <c r="K290" s="167"/>
      <c r="L290" s="167"/>
      <c r="M290" s="167"/>
      <c r="N290" s="167"/>
    </row>
    <row r="291" spans="1:35" hidden="1" x14ac:dyDescent="0.2">
      <c r="A291" s="167"/>
      <c r="B291" s="167"/>
      <c r="C291" s="167"/>
      <c r="D291" s="167"/>
      <c r="E291" s="167"/>
      <c r="F291" s="167"/>
      <c r="G291" s="24"/>
      <c r="H291" s="24"/>
      <c r="I291" s="167"/>
      <c r="J291" s="167"/>
      <c r="K291" s="167"/>
      <c r="L291" s="167"/>
      <c r="M291" s="167"/>
      <c r="N291" s="167"/>
    </row>
    <row r="292" spans="1:35" hidden="1" x14ac:dyDescent="0.2">
      <c r="A292" s="167"/>
      <c r="B292" s="167"/>
      <c r="C292" s="167"/>
      <c r="D292" s="167"/>
      <c r="E292" s="167"/>
      <c r="F292" s="167"/>
      <c r="G292" s="24"/>
      <c r="H292" s="24"/>
      <c r="I292" s="167"/>
      <c r="J292" s="167"/>
      <c r="K292" s="167"/>
      <c r="L292" s="167"/>
      <c r="M292" s="167"/>
      <c r="N292" s="167"/>
    </row>
    <row r="293" spans="1:35" hidden="1" x14ac:dyDescent="0.2">
      <c r="A293" s="167"/>
      <c r="B293" s="167"/>
      <c r="C293" s="167"/>
      <c r="D293" s="167"/>
      <c r="E293" s="167"/>
      <c r="F293" s="167"/>
      <c r="G293" s="24"/>
      <c r="H293" s="24"/>
      <c r="I293" s="167"/>
      <c r="J293" s="167"/>
      <c r="K293" s="167"/>
      <c r="L293" s="167"/>
      <c r="M293" s="167"/>
      <c r="N293" s="167"/>
    </row>
    <row r="294" spans="1:35" hidden="1" x14ac:dyDescent="0.2">
      <c r="A294" s="167"/>
      <c r="B294" s="167"/>
      <c r="C294" s="167"/>
      <c r="D294" s="167"/>
      <c r="E294" s="167"/>
      <c r="F294" s="167"/>
      <c r="G294" s="24"/>
      <c r="H294" s="24"/>
      <c r="I294" s="167"/>
      <c r="J294" s="167"/>
      <c r="K294" s="167"/>
      <c r="L294" s="167"/>
      <c r="M294" s="167"/>
      <c r="N294" s="167"/>
    </row>
    <row r="295" spans="1:35" hidden="1" x14ac:dyDescent="0.2">
      <c r="A295" s="167"/>
      <c r="B295" s="167"/>
      <c r="C295" s="167"/>
      <c r="D295" s="167"/>
      <c r="E295" s="167"/>
      <c r="F295" s="167"/>
      <c r="G295" s="24"/>
      <c r="H295" s="24"/>
      <c r="I295" s="167"/>
      <c r="J295" s="167"/>
      <c r="K295" s="167"/>
      <c r="L295" s="167"/>
      <c r="M295" s="167"/>
      <c r="N295" s="167"/>
    </row>
    <row r="296" spans="1:35" hidden="1" x14ac:dyDescent="0.2">
      <c r="A296" s="167"/>
      <c r="B296" s="167"/>
      <c r="C296" s="167"/>
      <c r="D296" s="167"/>
      <c r="E296" s="167"/>
      <c r="F296" s="167"/>
      <c r="G296" s="24"/>
      <c r="H296" s="24"/>
      <c r="I296" s="167"/>
      <c r="J296" s="167"/>
      <c r="K296" s="167"/>
      <c r="L296" s="167"/>
      <c r="M296" s="167"/>
      <c r="N296" s="167"/>
    </row>
    <row r="297" spans="1:35" hidden="1" x14ac:dyDescent="0.2">
      <c r="A297" s="167"/>
      <c r="B297" s="167"/>
      <c r="C297" s="167"/>
      <c r="D297" s="167"/>
      <c r="E297" s="167"/>
      <c r="F297" s="167"/>
      <c r="G297" s="24"/>
      <c r="H297" s="24"/>
      <c r="I297" s="167"/>
      <c r="J297" s="167"/>
      <c r="K297" s="167"/>
      <c r="L297" s="167"/>
      <c r="M297" s="167"/>
      <c r="N297" s="167"/>
    </row>
    <row r="298" spans="1:35" x14ac:dyDescent="0.2">
      <c r="G298" s="24"/>
      <c r="H298" s="24"/>
    </row>
    <row r="299" spans="1:35" x14ac:dyDescent="0.2">
      <c r="A299" s="2" t="str">
        <f>'M 35-49'!A299</f>
        <v xml:space="preserve"> </v>
      </c>
      <c r="B299" s="56" t="str">
        <f>'M 35-49'!B299</f>
        <v>Nimi (maakond)</v>
      </c>
      <c r="C299" s="57"/>
      <c r="D299" s="22" t="str">
        <f>'M 35-49'!D299</f>
        <v>Sünd.</v>
      </c>
      <c r="E299" s="22" t="str">
        <f>'M 35-49'!E299</f>
        <v>P</v>
      </c>
      <c r="R299" s="166" t="s">
        <v>69</v>
      </c>
      <c r="S299" s="296">
        <v>4.0000000000000001E-3</v>
      </c>
      <c r="T299" s="295" t="s">
        <v>94</v>
      </c>
      <c r="U299" s="295" t="s">
        <v>95</v>
      </c>
      <c r="V299" s="297" t="s">
        <v>73</v>
      </c>
      <c r="W299" s="295" t="s">
        <v>96</v>
      </c>
      <c r="X299" s="295" t="s">
        <v>97</v>
      </c>
      <c r="Y299" s="295" t="s">
        <v>77</v>
      </c>
      <c r="Z299" s="295" t="s">
        <v>80</v>
      </c>
      <c r="AA299" s="295" t="s">
        <v>98</v>
      </c>
      <c r="AB299" s="295" t="s">
        <v>99</v>
      </c>
      <c r="AC299" s="295" t="s">
        <v>100</v>
      </c>
      <c r="AD299" s="295" t="s">
        <v>78</v>
      </c>
      <c r="AE299" s="295" t="s">
        <v>75</v>
      </c>
      <c r="AF299" s="295" t="s">
        <v>74</v>
      </c>
      <c r="AG299" s="295" t="s">
        <v>79</v>
      </c>
      <c r="AH299" s="295" t="s">
        <v>76</v>
      </c>
      <c r="AI299" s="295" t="s">
        <v>230</v>
      </c>
    </row>
    <row r="300" spans="1:35" x14ac:dyDescent="0.2">
      <c r="A300" s="2">
        <v>1</v>
      </c>
      <c r="B300" s="58" t="str">
        <f>IFERROR(INDEX(H$100:H$300,MATCH(A300&amp;". koht",H$101:H$301,0)),"")</f>
        <v>Johannes Neiland (I-Viru)</v>
      </c>
      <c r="C300" s="95"/>
      <c r="D300" s="94">
        <f>IFERROR(INDEX(Nimed!C:C,MATCH(B:B,Nimed!B:B,0)),"")</f>
        <v>21966</v>
      </c>
      <c r="E300" s="89">
        <f>IF(LEN(B301)&gt;0,10,"")</f>
        <v>10</v>
      </c>
      <c r="R300" s="298" t="str">
        <f>MID(B300,FIND("(",B300)+1,FIND(")",B300)-FIND("(",B300)-1)</f>
        <v>I-Viru</v>
      </c>
      <c r="S300" s="299">
        <f>E300+S$299</f>
        <v>10.004</v>
      </c>
      <c r="T300" s="299" t="str">
        <f t="shared" ref="T300:AI305" si="0">IF($R300=T$299,$S300,"")</f>
        <v/>
      </c>
      <c r="U300" s="299" t="str">
        <f t="shared" si="0"/>
        <v/>
      </c>
      <c r="V300" s="299">
        <f>IF($R300=V$299,$S300,"")</f>
        <v>10.004</v>
      </c>
      <c r="W300" s="299" t="str">
        <f t="shared" ref="W300:AI305" si="1">IF($R300=W$299,$S300,"")</f>
        <v/>
      </c>
      <c r="X300" s="299" t="str">
        <f t="shared" si="1"/>
        <v/>
      </c>
      <c r="Y300" s="299" t="str">
        <f t="shared" si="1"/>
        <v/>
      </c>
      <c r="Z300" s="299" t="str">
        <f t="shared" si="1"/>
        <v/>
      </c>
      <c r="AA300" s="299" t="str">
        <f t="shared" si="1"/>
        <v/>
      </c>
      <c r="AB300" s="299" t="str">
        <f t="shared" si="1"/>
        <v/>
      </c>
      <c r="AC300" s="299" t="str">
        <f t="shared" si="1"/>
        <v/>
      </c>
      <c r="AD300" s="299" t="str">
        <f t="shared" si="1"/>
        <v/>
      </c>
      <c r="AE300" s="299" t="str">
        <f t="shared" si="1"/>
        <v/>
      </c>
      <c r="AF300" s="299" t="str">
        <f t="shared" si="1"/>
        <v/>
      </c>
      <c r="AG300" s="299" t="str">
        <f t="shared" si="1"/>
        <v/>
      </c>
      <c r="AH300" s="299" t="str">
        <f t="shared" si="1"/>
        <v/>
      </c>
      <c r="AI300" s="299" t="str">
        <f t="shared" si="1"/>
        <v/>
      </c>
    </row>
    <row r="301" spans="1:35" x14ac:dyDescent="0.2">
      <c r="A301" s="2">
        <v>2</v>
      </c>
      <c r="B301" s="59" t="str">
        <f t="shared" ref="B301:B305" si="2">IFERROR(INDEX(H$100:H$300,MATCH(A301&amp;". koht",H$101:H$301,0)),"")</f>
        <v>Mait Metsla (I-Viru)</v>
      </c>
      <c r="C301" s="96"/>
      <c r="D301" s="94">
        <f>IFERROR(INDEX(Nimed!C:C,MATCH(B:B,Nimed!B:B,0)),"")</f>
        <v>21414</v>
      </c>
      <c r="E301" s="89">
        <f>IF(LEN(B301)&gt;0,IF(E300-1&gt;=1,E300-1,0),"")</f>
        <v>9</v>
      </c>
      <c r="R301" s="298" t="str">
        <f t="shared" ref="R301:R305" si="3">IFERROR(MID(B301,FIND("(",B301)+1,FIND(")",B301)-FIND("(",B301)-1),"")</f>
        <v>I-Viru</v>
      </c>
      <c r="S301" s="299">
        <f t="shared" ref="S301:S305" si="4">E301+S$299</f>
        <v>9.0039999999999996</v>
      </c>
      <c r="T301" s="299" t="str">
        <f t="shared" si="0"/>
        <v/>
      </c>
      <c r="U301" s="299" t="str">
        <f t="shared" si="0"/>
        <v/>
      </c>
      <c r="V301" s="299">
        <f t="shared" si="0"/>
        <v>9.0039999999999996</v>
      </c>
      <c r="W301" s="299" t="str">
        <f t="shared" si="0"/>
        <v/>
      </c>
      <c r="X301" s="299" t="str">
        <f t="shared" si="0"/>
        <v/>
      </c>
      <c r="Y301" s="299" t="str">
        <f t="shared" si="0"/>
        <v/>
      </c>
      <c r="Z301" s="299" t="str">
        <f t="shared" si="0"/>
        <v/>
      </c>
      <c r="AA301" s="299" t="str">
        <f t="shared" si="0"/>
        <v/>
      </c>
      <c r="AB301" s="299" t="str">
        <f t="shared" si="0"/>
        <v/>
      </c>
      <c r="AC301" s="299" t="str">
        <f t="shared" si="0"/>
        <v/>
      </c>
      <c r="AD301" s="299" t="str">
        <f t="shared" si="0"/>
        <v/>
      </c>
      <c r="AE301" s="299" t="str">
        <f t="shared" si="0"/>
        <v/>
      </c>
      <c r="AF301" s="299" t="str">
        <f t="shared" si="0"/>
        <v/>
      </c>
      <c r="AG301" s="299" t="str">
        <f t="shared" si="0"/>
        <v/>
      </c>
      <c r="AH301" s="299" t="str">
        <f t="shared" si="0"/>
        <v/>
      </c>
      <c r="AI301" s="299" t="str">
        <f t="shared" si="0"/>
        <v/>
      </c>
    </row>
    <row r="302" spans="1:35" x14ac:dyDescent="0.2">
      <c r="A302" s="2">
        <v>3</v>
      </c>
      <c r="B302" s="60" t="str">
        <f t="shared" si="2"/>
        <v>Ivar Viljaste (I-Viru)</v>
      </c>
      <c r="C302" s="97"/>
      <c r="D302" s="94">
        <f>IFERROR(INDEX(Nimed!C:C,MATCH(B:B,Nimed!B:B,0)),"")</f>
        <v>20062</v>
      </c>
      <c r="E302" s="89">
        <f t="shared" ref="E302:E305" si="5">IF(LEN(B302)&gt;0,IF(E301-1&gt;=1,E301-1,0),"")</f>
        <v>8</v>
      </c>
      <c r="R302" s="298" t="str">
        <f t="shared" si="3"/>
        <v>I-Viru</v>
      </c>
      <c r="S302" s="299">
        <f t="shared" si="4"/>
        <v>8.0039999999999996</v>
      </c>
      <c r="T302" s="299" t="str">
        <f t="shared" si="0"/>
        <v/>
      </c>
      <c r="U302" s="299" t="str">
        <f t="shared" si="0"/>
        <v/>
      </c>
      <c r="V302" s="299">
        <f t="shared" si="0"/>
        <v>8.0039999999999996</v>
      </c>
      <c r="W302" s="299" t="str">
        <f t="shared" si="1"/>
        <v/>
      </c>
      <c r="X302" s="299" t="str">
        <f t="shared" si="1"/>
        <v/>
      </c>
      <c r="Y302" s="299" t="str">
        <f t="shared" si="1"/>
        <v/>
      </c>
      <c r="Z302" s="299" t="str">
        <f t="shared" si="1"/>
        <v/>
      </c>
      <c r="AA302" s="299" t="str">
        <f t="shared" si="1"/>
        <v/>
      </c>
      <c r="AB302" s="299" t="str">
        <f t="shared" si="1"/>
        <v/>
      </c>
      <c r="AC302" s="299" t="str">
        <f t="shared" si="1"/>
        <v/>
      </c>
      <c r="AD302" s="299" t="str">
        <f t="shared" si="1"/>
        <v/>
      </c>
      <c r="AE302" s="299" t="str">
        <f t="shared" si="1"/>
        <v/>
      </c>
      <c r="AF302" s="299" t="str">
        <f t="shared" si="1"/>
        <v/>
      </c>
      <c r="AG302" s="299" t="str">
        <f t="shared" si="1"/>
        <v/>
      </c>
      <c r="AH302" s="299" t="str">
        <f t="shared" si="1"/>
        <v/>
      </c>
      <c r="AI302" s="299" t="str">
        <f t="shared" si="1"/>
        <v/>
      </c>
    </row>
    <row r="303" spans="1:35" x14ac:dyDescent="0.2">
      <c r="A303" s="2">
        <v>4</v>
      </c>
      <c r="B303" s="61" t="str">
        <f t="shared" si="2"/>
        <v>Mauno Mill (Viljandi)</v>
      </c>
      <c r="C303" s="98"/>
      <c r="D303" s="94">
        <f>IFERROR(INDEX(Nimed!C:C,MATCH(B:B,Nimed!B:B,0)),"")</f>
        <v>19292</v>
      </c>
      <c r="E303" s="89">
        <f t="shared" si="5"/>
        <v>7</v>
      </c>
      <c r="R303" s="298" t="str">
        <f t="shared" si="3"/>
        <v>Viljandi</v>
      </c>
      <c r="S303" s="299">
        <f t="shared" si="4"/>
        <v>7.0039999999999996</v>
      </c>
      <c r="T303" s="299" t="str">
        <f t="shared" si="0"/>
        <v/>
      </c>
      <c r="U303" s="299" t="str">
        <f t="shared" si="0"/>
        <v/>
      </c>
      <c r="V303" s="299" t="str">
        <f t="shared" si="0"/>
        <v/>
      </c>
      <c r="W303" s="299" t="str">
        <f t="shared" si="1"/>
        <v/>
      </c>
      <c r="X303" s="299" t="str">
        <f t="shared" si="1"/>
        <v/>
      </c>
      <c r="Y303" s="299" t="str">
        <f t="shared" si="1"/>
        <v/>
      </c>
      <c r="Z303" s="299" t="str">
        <f t="shared" si="1"/>
        <v/>
      </c>
      <c r="AA303" s="299" t="str">
        <f t="shared" si="1"/>
        <v/>
      </c>
      <c r="AB303" s="299" t="str">
        <f t="shared" si="1"/>
        <v/>
      </c>
      <c r="AC303" s="299" t="str">
        <f t="shared" si="1"/>
        <v/>
      </c>
      <c r="AD303" s="299" t="str">
        <f t="shared" si="1"/>
        <v/>
      </c>
      <c r="AE303" s="299" t="str">
        <f t="shared" si="1"/>
        <v/>
      </c>
      <c r="AF303" s="299" t="str">
        <f t="shared" si="1"/>
        <v/>
      </c>
      <c r="AG303" s="299">
        <f t="shared" si="1"/>
        <v>7.0039999999999996</v>
      </c>
      <c r="AH303" s="299" t="str">
        <f t="shared" si="1"/>
        <v/>
      </c>
      <c r="AI303" s="299" t="str">
        <f t="shared" si="1"/>
        <v/>
      </c>
    </row>
    <row r="304" spans="1:35" x14ac:dyDescent="0.2">
      <c r="A304" s="2">
        <v>5</v>
      </c>
      <c r="B304" s="61" t="str">
        <f t="shared" si="2"/>
        <v>Jaan Rooden (I-Viru)</v>
      </c>
      <c r="C304" s="98"/>
      <c r="D304" s="94">
        <f>IFERROR(INDEX(Nimed!C:C,MATCH(B:B,Nimed!B:B,0)),"")</f>
        <v>21220</v>
      </c>
      <c r="E304" s="89">
        <f t="shared" si="5"/>
        <v>6</v>
      </c>
      <c r="R304" s="298" t="str">
        <f t="shared" si="3"/>
        <v>I-Viru</v>
      </c>
      <c r="S304" s="299">
        <f t="shared" si="4"/>
        <v>6.0039999999999996</v>
      </c>
      <c r="T304" s="299" t="str">
        <f t="shared" si="0"/>
        <v/>
      </c>
      <c r="U304" s="299" t="str">
        <f t="shared" si="0"/>
        <v/>
      </c>
      <c r="V304" s="299">
        <f t="shared" si="0"/>
        <v>6.0039999999999996</v>
      </c>
      <c r="W304" s="299" t="str">
        <f t="shared" si="1"/>
        <v/>
      </c>
      <c r="X304" s="299" t="str">
        <f t="shared" si="1"/>
        <v/>
      </c>
      <c r="Y304" s="299" t="str">
        <f t="shared" si="1"/>
        <v/>
      </c>
      <c r="Z304" s="299" t="str">
        <f t="shared" si="1"/>
        <v/>
      </c>
      <c r="AA304" s="299" t="str">
        <f t="shared" si="1"/>
        <v/>
      </c>
      <c r="AB304" s="299" t="str">
        <f t="shared" si="1"/>
        <v/>
      </c>
      <c r="AC304" s="299" t="str">
        <f t="shared" si="1"/>
        <v/>
      </c>
      <c r="AD304" s="299" t="str">
        <f t="shared" si="1"/>
        <v/>
      </c>
      <c r="AE304" s="299" t="str">
        <f t="shared" si="1"/>
        <v/>
      </c>
      <c r="AF304" s="299" t="str">
        <f t="shared" si="1"/>
        <v/>
      </c>
      <c r="AG304" s="299" t="str">
        <f t="shared" si="1"/>
        <v/>
      </c>
      <c r="AH304" s="299" t="str">
        <f t="shared" si="1"/>
        <v/>
      </c>
      <c r="AI304" s="299" t="str">
        <f t="shared" si="1"/>
        <v/>
      </c>
    </row>
    <row r="305" spans="1:35" x14ac:dyDescent="0.2">
      <c r="A305" s="2">
        <v>6</v>
      </c>
      <c r="B305" s="61" t="str">
        <f t="shared" si="2"/>
        <v>Vello Vasser (L-Viru)</v>
      </c>
      <c r="C305" s="98"/>
      <c r="D305" s="94">
        <f>IFERROR(INDEX(Nimed!C:C,MATCH(B:B,Nimed!B:B,0)),"")</f>
        <v>20820</v>
      </c>
      <c r="E305" s="89">
        <f t="shared" si="5"/>
        <v>5</v>
      </c>
      <c r="R305" s="298" t="str">
        <f t="shared" si="3"/>
        <v>L-Viru</v>
      </c>
      <c r="S305" s="299">
        <f t="shared" si="4"/>
        <v>5.0039999999999996</v>
      </c>
      <c r="T305" s="299" t="str">
        <f t="shared" si="0"/>
        <v/>
      </c>
      <c r="U305" s="299" t="str">
        <f t="shared" si="0"/>
        <v/>
      </c>
      <c r="V305" s="299" t="str">
        <f t="shared" si="0"/>
        <v/>
      </c>
      <c r="W305" s="299" t="str">
        <f t="shared" si="1"/>
        <v/>
      </c>
      <c r="X305" s="299" t="str">
        <f t="shared" si="1"/>
        <v/>
      </c>
      <c r="Y305" s="299" t="str">
        <f t="shared" si="1"/>
        <v/>
      </c>
      <c r="Z305" s="299">
        <f t="shared" si="1"/>
        <v>5.0039999999999996</v>
      </c>
      <c r="AA305" s="299" t="str">
        <f t="shared" si="1"/>
        <v/>
      </c>
      <c r="AB305" s="299" t="str">
        <f t="shared" si="1"/>
        <v/>
      </c>
      <c r="AC305" s="299" t="str">
        <f t="shared" si="1"/>
        <v/>
      </c>
      <c r="AD305" s="299" t="str">
        <f t="shared" si="1"/>
        <v/>
      </c>
      <c r="AE305" s="299" t="str">
        <f t="shared" si="1"/>
        <v/>
      </c>
      <c r="AF305" s="299" t="str">
        <f t="shared" si="1"/>
        <v/>
      </c>
      <c r="AG305" s="299" t="str">
        <f t="shared" si="1"/>
        <v/>
      </c>
      <c r="AH305" s="299" t="str">
        <f t="shared" si="1"/>
        <v/>
      </c>
      <c r="AI305" s="299" t="str">
        <f t="shared" si="1"/>
        <v/>
      </c>
    </row>
  </sheetData>
  <conditionalFormatting sqref="A298:H1048576 A116:D123 A6:H15 A16:A22 F16:H22 E134:G140 H116 F119:G133">
    <cfRule type="containsText" dxfId="166" priority="29" operator="containsText" text="I-Viru">
      <formula>NOT(ISERROR(SEARCH("I-Viru",A6)))</formula>
    </cfRule>
  </conditionalFormatting>
  <conditionalFormatting sqref="A300:A305">
    <cfRule type="containsText" dxfId="165" priority="33" operator="containsText" text="I-Viru">
      <formula>NOT(ISERROR(SEARCH("I-Viru",A300)))</formula>
    </cfRule>
  </conditionalFormatting>
  <conditionalFormatting sqref="E299">
    <cfRule type="containsText" dxfId="164" priority="30" operator="containsText" text="I-Viru">
      <formula>NOT(ISERROR(SEARCH("I-Viru",E299)))</formula>
    </cfRule>
  </conditionalFormatting>
  <conditionalFormatting sqref="A299:C299">
    <cfRule type="containsText" dxfId="163" priority="31" operator="containsText" text="I-Viru">
      <formula>NOT(ISERROR(SEARCH("I-Viru",A299)))</formula>
    </cfRule>
  </conditionalFormatting>
  <conditionalFormatting sqref="A1:H5">
    <cfRule type="containsText" dxfId="162" priority="6" operator="containsText" text="I-Viru">
      <formula>NOT(ISERROR(SEARCH("I-Viru",A1)))</formula>
    </cfRule>
  </conditionalFormatting>
  <conditionalFormatting sqref="C8:H13">
    <cfRule type="cellIs" dxfId="161" priority="5" stopIfTrue="1" operator="equal">
      <formula>13</formula>
    </cfRule>
  </conditionalFormatting>
  <conditionalFormatting sqref="A23:H97 A98:B101 F98:H101 A141:H297 A124:D140">
    <cfRule type="containsText" dxfId="160" priority="4" operator="containsText" text="I-Viru">
      <formula>NOT(ISERROR(SEARCH("I-Viru",A23)))</formula>
    </cfRule>
  </conditionalFormatting>
  <conditionalFormatting sqref="H102:H115">
    <cfRule type="containsText" dxfId="159" priority="3" operator="containsText" text="I-Viru">
      <formula>NOT(ISERROR(SEARCH("I-Viru",H102)))</formula>
    </cfRule>
  </conditionalFormatting>
  <conditionalFormatting sqref="H118">
    <cfRule type="containsText" dxfId="158" priority="2" operator="containsText" text="I-Viru">
      <formula>NOT(ISERROR(SEARCH("I-Viru",H118)))</formula>
    </cfRule>
  </conditionalFormatting>
  <conditionalFormatting sqref="H117">
    <cfRule type="containsText" dxfId="157" priority="1" operator="containsText" text="I-Viru">
      <formula>NOT(ISERROR(SEARCH("I-Viru",H117)))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&amp;R&amp;9Page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I316"/>
  <sheetViews>
    <sheetView showGridLines="0" showRowColHeaders="0" zoomScaleNormal="100" workbookViewId="0">
      <pane ySplit="5" topLeftCell="A6" activePane="bottomLeft" state="frozen"/>
      <selection activeCell="AS1" sqref="AS1"/>
      <selection pane="bottomLeft" activeCell="AS1" sqref="AS1"/>
    </sheetView>
  </sheetViews>
  <sheetFormatPr defaultRowHeight="12.75" x14ac:dyDescent="0.2"/>
  <cols>
    <col min="1" max="1" width="3.28515625" style="11" customWidth="1"/>
    <col min="2" max="2" width="26.42578125" style="11" customWidth="1"/>
    <col min="3" max="9" width="6.28515625" style="11" customWidth="1"/>
    <col min="10" max="12" width="4.7109375" style="11" customWidth="1"/>
    <col min="13" max="17" width="9.140625" style="11"/>
    <col min="18" max="18" width="0" style="11" hidden="1" customWidth="1"/>
    <col min="19" max="19" width="9.5703125" style="11" hidden="1" customWidth="1"/>
    <col min="20" max="21" width="0" style="11" hidden="1" customWidth="1"/>
    <col min="22" max="22" width="9.5703125" style="11" hidden="1" customWidth="1"/>
    <col min="23" max="35" width="0" style="11" hidden="1" customWidth="1"/>
    <col min="36" max="16384" width="9.140625" style="11"/>
  </cols>
  <sheetData>
    <row r="1" spans="1:35" x14ac:dyDescent="0.2">
      <c r="A1" s="23" t="str">
        <f>Võistkondlik!B1</f>
        <v>ESVL INDIVIDUAAL-VÕISTKONDLIKUD MEISTRIVÕISTLUSED PETANGIS 2010</v>
      </c>
      <c r="B1" s="20"/>
      <c r="C1" s="20"/>
      <c r="E1" s="20"/>
      <c r="R1" s="287" t="s">
        <v>231</v>
      </c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</row>
    <row r="2" spans="1:35" s="12" customFormat="1" x14ac:dyDescent="0.2">
      <c r="A2" s="20" t="str">
        <f>Võistkondlik!B2</f>
        <v>Toimumisaeg: L, 31.07.2010 kell 11:00</v>
      </c>
      <c r="B2" s="24"/>
      <c r="C2" s="24"/>
      <c r="E2" s="20"/>
    </row>
    <row r="3" spans="1:35" s="12" customFormat="1" x14ac:dyDescent="0.2">
      <c r="A3" s="20" t="str">
        <f>Võistkondlik!B3</f>
        <v>Toimumiskoht: Viljandimaa, Viljandi</v>
      </c>
      <c r="B3" s="24"/>
      <c r="C3" s="24"/>
      <c r="E3" s="20"/>
    </row>
    <row r="4" spans="1:35" s="12" customFormat="1" x14ac:dyDescent="0.2">
      <c r="A4" s="20"/>
      <c r="B4" s="24"/>
      <c r="C4" s="24"/>
      <c r="E4" s="20"/>
    </row>
    <row r="5" spans="1:35" x14ac:dyDescent="0.2">
      <c r="A5" s="36" t="s">
        <v>106</v>
      </c>
      <c r="B5" s="20"/>
      <c r="C5" s="20"/>
    </row>
    <row r="6" spans="1:35" x14ac:dyDescent="0.2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</row>
    <row r="7" spans="1:35" s="21" customFormat="1" x14ac:dyDescent="0.2">
      <c r="A7" s="193" t="s">
        <v>0</v>
      </c>
      <c r="B7" s="193"/>
      <c r="C7" s="172">
        <v>1</v>
      </c>
      <c r="D7" s="172">
        <v>2</v>
      </c>
      <c r="E7" s="172">
        <v>3</v>
      </c>
      <c r="F7" s="166">
        <v>4</v>
      </c>
      <c r="G7" s="164"/>
      <c r="H7" s="172" t="s">
        <v>1</v>
      </c>
      <c r="I7" s="172" t="s">
        <v>2</v>
      </c>
      <c r="J7" s="168"/>
      <c r="K7" s="168"/>
      <c r="L7" s="168"/>
      <c r="M7" s="168"/>
    </row>
    <row r="8" spans="1:35" s="21" customFormat="1" x14ac:dyDescent="0.2">
      <c r="A8" s="193">
        <v>1</v>
      </c>
      <c r="B8" s="199" t="s">
        <v>130</v>
      </c>
      <c r="C8" s="194"/>
      <c r="D8" s="174">
        <v>13</v>
      </c>
      <c r="E8" s="174">
        <v>7</v>
      </c>
      <c r="F8" s="165">
        <v>13</v>
      </c>
      <c r="G8" s="164"/>
      <c r="H8" s="231" t="s">
        <v>13</v>
      </c>
      <c r="I8" s="196" t="s">
        <v>24</v>
      </c>
      <c r="J8" s="168"/>
      <c r="K8" s="168"/>
      <c r="L8" s="168"/>
      <c r="M8" s="168"/>
    </row>
    <row r="9" spans="1:35" s="21" customFormat="1" x14ac:dyDescent="0.2">
      <c r="A9" s="193">
        <v>2</v>
      </c>
      <c r="B9" s="199" t="s">
        <v>132</v>
      </c>
      <c r="C9" s="174">
        <v>3</v>
      </c>
      <c r="D9" s="194"/>
      <c r="E9" s="174">
        <v>10</v>
      </c>
      <c r="F9" s="249">
        <v>6</v>
      </c>
      <c r="G9" s="164"/>
      <c r="H9" s="231" t="s">
        <v>58</v>
      </c>
      <c r="I9" s="257" t="s">
        <v>30</v>
      </c>
      <c r="J9" s="258"/>
      <c r="K9" s="258"/>
      <c r="L9" s="168"/>
      <c r="M9" s="168"/>
    </row>
    <row r="10" spans="1:35" s="21" customFormat="1" x14ac:dyDescent="0.2">
      <c r="A10" s="193">
        <v>3</v>
      </c>
      <c r="B10" s="199" t="s">
        <v>171</v>
      </c>
      <c r="C10" s="174">
        <v>13</v>
      </c>
      <c r="D10" s="174">
        <v>13</v>
      </c>
      <c r="E10" s="194"/>
      <c r="F10" s="249">
        <v>13</v>
      </c>
      <c r="G10" s="164"/>
      <c r="H10" s="231" t="s">
        <v>57</v>
      </c>
      <c r="I10" s="257" t="s">
        <v>21</v>
      </c>
      <c r="J10" s="258"/>
      <c r="K10" s="258"/>
      <c r="L10" s="168"/>
      <c r="M10" s="168"/>
    </row>
    <row r="11" spans="1:35" s="21" customFormat="1" x14ac:dyDescent="0.2">
      <c r="A11" s="193">
        <v>4</v>
      </c>
      <c r="B11" s="164" t="s">
        <v>172</v>
      </c>
      <c r="C11" s="249">
        <v>8</v>
      </c>
      <c r="D11" s="249">
        <v>13</v>
      </c>
      <c r="E11" s="249">
        <v>10</v>
      </c>
      <c r="F11" s="247"/>
      <c r="G11" s="165"/>
      <c r="H11" s="231" t="s">
        <v>19</v>
      </c>
      <c r="I11" s="249" t="s">
        <v>26</v>
      </c>
      <c r="J11" s="258"/>
      <c r="K11" s="258"/>
      <c r="L11" s="168"/>
      <c r="M11" s="168"/>
    </row>
    <row r="12" spans="1:35" s="21" customFormat="1" x14ac:dyDescent="0.2">
      <c r="A12" s="168"/>
      <c r="B12" s="168"/>
      <c r="C12" s="168"/>
      <c r="D12" s="168"/>
      <c r="E12" s="168"/>
      <c r="F12" s="248"/>
      <c r="G12" s="168"/>
      <c r="H12" s="169"/>
      <c r="I12" s="169"/>
      <c r="J12" s="169"/>
      <c r="K12" s="258"/>
      <c r="L12" s="168"/>
      <c r="M12" s="168"/>
    </row>
    <row r="13" spans="1:35" s="21" customFormat="1" x14ac:dyDescent="0.2">
      <c r="A13" s="193" t="s">
        <v>20</v>
      </c>
      <c r="B13" s="193"/>
      <c r="C13" s="172">
        <v>1</v>
      </c>
      <c r="D13" s="172">
        <v>2</v>
      </c>
      <c r="E13" s="172">
        <v>3</v>
      </c>
      <c r="F13" s="166">
        <v>4</v>
      </c>
      <c r="G13" s="164"/>
      <c r="H13" s="227" t="s">
        <v>1</v>
      </c>
      <c r="I13" s="227" t="s">
        <v>2</v>
      </c>
      <c r="J13" s="169"/>
      <c r="K13" s="258"/>
      <c r="L13" s="168"/>
      <c r="M13" s="168"/>
    </row>
    <row r="14" spans="1:35" s="21" customFormat="1" x14ac:dyDescent="0.2">
      <c r="A14" s="193">
        <v>1</v>
      </c>
      <c r="B14" s="199" t="s">
        <v>103</v>
      </c>
      <c r="C14" s="194"/>
      <c r="D14" s="174">
        <v>6</v>
      </c>
      <c r="E14" s="174">
        <v>7</v>
      </c>
      <c r="F14" s="249">
        <v>5</v>
      </c>
      <c r="G14" s="164"/>
      <c r="H14" s="231" t="s">
        <v>58</v>
      </c>
      <c r="I14" s="257" t="s">
        <v>31</v>
      </c>
      <c r="J14" s="169"/>
      <c r="K14" s="258"/>
      <c r="L14" s="168"/>
      <c r="M14" s="168"/>
    </row>
    <row r="15" spans="1:35" s="21" customFormat="1" x14ac:dyDescent="0.2">
      <c r="A15" s="193">
        <v>2</v>
      </c>
      <c r="B15" s="199" t="s">
        <v>102</v>
      </c>
      <c r="C15" s="174">
        <v>13</v>
      </c>
      <c r="D15" s="194"/>
      <c r="E15" s="174">
        <v>13</v>
      </c>
      <c r="F15" s="249">
        <v>13</v>
      </c>
      <c r="G15" s="164"/>
      <c r="H15" s="231" t="s">
        <v>57</v>
      </c>
      <c r="I15" s="257" t="s">
        <v>23</v>
      </c>
      <c r="J15" s="169"/>
      <c r="K15" s="169"/>
      <c r="L15" s="168"/>
      <c r="M15" s="168"/>
    </row>
    <row r="16" spans="1:35" s="21" customFormat="1" x14ac:dyDescent="0.2">
      <c r="A16" s="193">
        <v>3</v>
      </c>
      <c r="B16" s="199" t="s">
        <v>169</v>
      </c>
      <c r="C16" s="174">
        <v>13</v>
      </c>
      <c r="D16" s="174">
        <v>7</v>
      </c>
      <c r="E16" s="194"/>
      <c r="F16" s="165">
        <v>4</v>
      </c>
      <c r="G16" s="164"/>
      <c r="H16" s="231" t="s">
        <v>19</v>
      </c>
      <c r="I16" s="257" t="s">
        <v>27</v>
      </c>
      <c r="J16" s="169"/>
      <c r="K16" s="169"/>
      <c r="L16" s="168"/>
      <c r="M16" s="168"/>
    </row>
    <row r="17" spans="1:13" s="21" customFormat="1" x14ac:dyDescent="0.2">
      <c r="A17" s="193">
        <v>4</v>
      </c>
      <c r="B17" s="164" t="s">
        <v>131</v>
      </c>
      <c r="C17" s="249">
        <v>13</v>
      </c>
      <c r="D17" s="249">
        <v>6</v>
      </c>
      <c r="E17" s="165">
        <v>13</v>
      </c>
      <c r="F17" s="247"/>
      <c r="G17" s="165"/>
      <c r="H17" s="231" t="s">
        <v>13</v>
      </c>
      <c r="I17" s="249" t="s">
        <v>22</v>
      </c>
      <c r="J17" s="169"/>
      <c r="K17" s="169"/>
      <c r="L17" s="168"/>
      <c r="M17" s="168"/>
    </row>
    <row r="18" spans="1:13" s="21" customFormat="1" x14ac:dyDescent="0.2">
      <c r="A18" s="168"/>
      <c r="B18" s="168"/>
      <c r="C18" s="169"/>
      <c r="D18" s="169"/>
      <c r="E18" s="168"/>
      <c r="F18" s="248"/>
      <c r="G18" s="168"/>
      <c r="H18" s="169"/>
      <c r="I18" s="169"/>
      <c r="J18" s="169"/>
      <c r="K18" s="169"/>
      <c r="L18" s="168"/>
      <c r="M18" s="168"/>
    </row>
    <row r="19" spans="1:13" s="21" customFormat="1" x14ac:dyDescent="0.2">
      <c r="A19" s="193" t="s">
        <v>35</v>
      </c>
      <c r="B19" s="193"/>
      <c r="C19" s="172">
        <v>1</v>
      </c>
      <c r="D19" s="172">
        <v>2</v>
      </c>
      <c r="E19" s="172">
        <v>3</v>
      </c>
      <c r="F19" s="166">
        <v>4</v>
      </c>
      <c r="G19" s="164"/>
      <c r="H19" s="227" t="s">
        <v>1</v>
      </c>
      <c r="I19" s="227" t="s">
        <v>2</v>
      </c>
      <c r="J19" s="169"/>
      <c r="K19" s="169"/>
      <c r="L19" s="168"/>
      <c r="M19" s="168"/>
    </row>
    <row r="20" spans="1:13" s="21" customFormat="1" x14ac:dyDescent="0.2">
      <c r="A20" s="193">
        <v>1</v>
      </c>
      <c r="B20" s="199" t="s">
        <v>129</v>
      </c>
      <c r="C20" s="194"/>
      <c r="D20" s="237">
        <v>9</v>
      </c>
      <c r="E20" s="174">
        <v>7</v>
      </c>
      <c r="F20" s="249">
        <v>13</v>
      </c>
      <c r="G20" s="164"/>
      <c r="H20" s="240" t="s">
        <v>19</v>
      </c>
      <c r="I20" s="257" t="s">
        <v>45</v>
      </c>
      <c r="J20" s="163" t="s">
        <v>67</v>
      </c>
      <c r="K20" s="169"/>
      <c r="L20" s="168"/>
      <c r="M20" s="168"/>
    </row>
    <row r="21" spans="1:13" s="21" customFormat="1" x14ac:dyDescent="0.2">
      <c r="A21" s="193">
        <v>2</v>
      </c>
      <c r="B21" s="199" t="s">
        <v>170</v>
      </c>
      <c r="C21" s="237">
        <v>13</v>
      </c>
      <c r="D21" s="194"/>
      <c r="E21" s="174">
        <v>9</v>
      </c>
      <c r="F21" s="249">
        <v>6</v>
      </c>
      <c r="G21" s="164"/>
      <c r="H21" s="240" t="s">
        <v>19</v>
      </c>
      <c r="I21" s="257" t="s">
        <v>44</v>
      </c>
      <c r="J21" s="163" t="s">
        <v>66</v>
      </c>
      <c r="K21" s="169"/>
      <c r="L21" s="168"/>
      <c r="M21" s="168"/>
    </row>
    <row r="22" spans="1:13" x14ac:dyDescent="0.2">
      <c r="A22" s="193">
        <v>3</v>
      </c>
      <c r="B22" s="199" t="s">
        <v>85</v>
      </c>
      <c r="C22" s="174">
        <v>13</v>
      </c>
      <c r="D22" s="174">
        <v>13</v>
      </c>
      <c r="E22" s="194"/>
      <c r="F22" s="246">
        <v>7</v>
      </c>
      <c r="G22" s="164"/>
      <c r="H22" s="211" t="s">
        <v>13</v>
      </c>
      <c r="I22" s="257" t="s">
        <v>38</v>
      </c>
      <c r="J22" s="162" t="s">
        <v>67</v>
      </c>
      <c r="K22" s="169"/>
      <c r="L22" s="168"/>
      <c r="M22" s="168"/>
    </row>
    <row r="23" spans="1:13" x14ac:dyDescent="0.2">
      <c r="A23" s="193">
        <v>4</v>
      </c>
      <c r="B23" s="164" t="s">
        <v>86</v>
      </c>
      <c r="C23" s="249">
        <v>4</v>
      </c>
      <c r="D23" s="249">
        <v>13</v>
      </c>
      <c r="E23" s="246">
        <v>13</v>
      </c>
      <c r="F23" s="247"/>
      <c r="G23" s="165"/>
      <c r="H23" s="211" t="s">
        <v>13</v>
      </c>
      <c r="I23" s="249" t="s">
        <v>40</v>
      </c>
      <c r="J23" s="162" t="s">
        <v>66</v>
      </c>
      <c r="K23" s="169"/>
      <c r="L23" s="168"/>
      <c r="M23" s="168"/>
    </row>
    <row r="24" spans="1:13" x14ac:dyDescent="0.2">
      <c r="A24" s="168"/>
      <c r="B24" s="168"/>
      <c r="C24" s="169"/>
      <c r="D24" s="169"/>
      <c r="E24" s="168"/>
      <c r="F24" s="168"/>
      <c r="G24" s="168"/>
      <c r="H24" s="169"/>
      <c r="I24" s="169"/>
      <c r="J24" s="169"/>
      <c r="K24" s="169"/>
      <c r="L24" s="168"/>
      <c r="M24" s="168"/>
    </row>
    <row r="25" spans="1:13" x14ac:dyDescent="0.2">
      <c r="A25" s="168"/>
      <c r="B25" s="203" t="s">
        <v>3</v>
      </c>
      <c r="C25" s="178" t="s">
        <v>17</v>
      </c>
      <c r="D25" s="178" t="s">
        <v>16</v>
      </c>
      <c r="E25" s="168"/>
      <c r="F25" s="168"/>
      <c r="G25" s="168"/>
      <c r="H25" s="168"/>
      <c r="I25" s="168"/>
      <c r="J25" s="168"/>
      <c r="K25" s="168"/>
      <c r="L25" s="168"/>
      <c r="M25" s="168"/>
    </row>
    <row r="26" spans="1:13" s="21" customFormat="1" x14ac:dyDescent="0.2">
      <c r="A26" s="168"/>
      <c r="B26" s="203" t="s">
        <v>6</v>
      </c>
      <c r="C26" s="178" t="s">
        <v>7</v>
      </c>
      <c r="D26" s="178" t="s">
        <v>5</v>
      </c>
      <c r="E26" s="168"/>
      <c r="F26" s="168"/>
      <c r="G26" s="168"/>
      <c r="H26" s="168"/>
      <c r="I26" s="168"/>
      <c r="J26" s="168"/>
      <c r="K26" s="168"/>
      <c r="L26" s="168"/>
      <c r="M26" s="168"/>
    </row>
    <row r="27" spans="1:13" x14ac:dyDescent="0.2">
      <c r="A27" s="168"/>
      <c r="B27" s="203" t="s">
        <v>9</v>
      </c>
      <c r="C27" s="178" t="s">
        <v>19</v>
      </c>
      <c r="D27" s="178" t="s">
        <v>11</v>
      </c>
      <c r="E27" s="168"/>
      <c r="F27" s="168"/>
      <c r="G27" s="168"/>
      <c r="H27" s="168"/>
      <c r="I27" s="168"/>
      <c r="J27" s="168"/>
      <c r="K27" s="168"/>
      <c r="L27" s="168"/>
      <c r="M27" s="168"/>
    </row>
    <row r="28" spans="1:13" x14ac:dyDescent="0.2">
      <c r="A28" s="168"/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</row>
    <row r="29" spans="1:13" x14ac:dyDescent="0.2">
      <c r="A29" s="193" t="s">
        <v>18</v>
      </c>
      <c r="B29" s="180"/>
      <c r="C29" s="172">
        <v>1</v>
      </c>
      <c r="D29" s="172">
        <v>2</v>
      </c>
      <c r="E29" s="172">
        <v>3</v>
      </c>
      <c r="F29" s="166">
        <v>4</v>
      </c>
      <c r="G29" s="166">
        <v>5</v>
      </c>
      <c r="H29" s="172" t="s">
        <v>1</v>
      </c>
      <c r="I29" s="172" t="s">
        <v>2</v>
      </c>
      <c r="J29" s="168"/>
      <c r="K29" s="168"/>
      <c r="L29" s="168"/>
      <c r="M29" s="168"/>
    </row>
    <row r="30" spans="1:13" x14ac:dyDescent="0.2">
      <c r="A30" s="193">
        <v>1</v>
      </c>
      <c r="B30" s="199" t="s">
        <v>168</v>
      </c>
      <c r="C30" s="194"/>
      <c r="D30" s="210">
        <v>13</v>
      </c>
      <c r="E30" s="174">
        <v>13</v>
      </c>
      <c r="F30" s="249">
        <v>13</v>
      </c>
      <c r="G30" s="249">
        <v>11</v>
      </c>
      <c r="H30" s="211" t="s">
        <v>175</v>
      </c>
      <c r="I30" s="257" t="s">
        <v>39</v>
      </c>
      <c r="J30" s="162" t="s">
        <v>66</v>
      </c>
      <c r="K30" s="168"/>
      <c r="L30" s="168"/>
      <c r="M30" s="168"/>
    </row>
    <row r="31" spans="1:13" x14ac:dyDescent="0.2">
      <c r="A31" s="193">
        <v>2</v>
      </c>
      <c r="B31" s="199" t="s">
        <v>87</v>
      </c>
      <c r="C31" s="210">
        <v>7</v>
      </c>
      <c r="D31" s="194"/>
      <c r="E31" s="195">
        <v>13</v>
      </c>
      <c r="F31" s="165">
        <v>13</v>
      </c>
      <c r="G31" s="165">
        <v>13</v>
      </c>
      <c r="H31" s="211" t="s">
        <v>175</v>
      </c>
      <c r="I31" s="257" t="s">
        <v>37</v>
      </c>
      <c r="J31" s="162" t="s">
        <v>67</v>
      </c>
      <c r="K31" s="168"/>
      <c r="L31" s="168"/>
      <c r="M31" s="168"/>
    </row>
    <row r="32" spans="1:13" x14ac:dyDescent="0.2">
      <c r="A32" s="193">
        <v>3</v>
      </c>
      <c r="B32" s="199" t="s">
        <v>128</v>
      </c>
      <c r="C32" s="174">
        <v>11</v>
      </c>
      <c r="D32" s="195">
        <v>7</v>
      </c>
      <c r="E32" s="194"/>
      <c r="F32" s="165">
        <v>13</v>
      </c>
      <c r="G32" s="165">
        <v>13</v>
      </c>
      <c r="H32" s="231" t="s">
        <v>159</v>
      </c>
      <c r="I32" s="257" t="s">
        <v>123</v>
      </c>
      <c r="J32" s="169"/>
      <c r="K32" s="168"/>
      <c r="L32" s="168"/>
      <c r="M32" s="168"/>
    </row>
    <row r="33" spans="1:13" x14ac:dyDescent="0.2">
      <c r="A33" s="193">
        <v>4</v>
      </c>
      <c r="B33" s="164" t="s">
        <v>174</v>
      </c>
      <c r="C33" s="165">
        <v>8</v>
      </c>
      <c r="D33" s="165">
        <v>12</v>
      </c>
      <c r="E33" s="165">
        <v>11</v>
      </c>
      <c r="F33" s="247"/>
      <c r="G33" s="250">
        <v>13</v>
      </c>
      <c r="H33" s="240" t="s">
        <v>7</v>
      </c>
      <c r="I33" s="249" t="s">
        <v>161</v>
      </c>
      <c r="J33" s="163" t="s">
        <v>66</v>
      </c>
      <c r="K33" s="168"/>
      <c r="L33" s="168"/>
      <c r="M33" s="168"/>
    </row>
    <row r="34" spans="1:13" x14ac:dyDescent="0.2">
      <c r="A34" s="193">
        <v>5</v>
      </c>
      <c r="B34" s="164" t="s">
        <v>173</v>
      </c>
      <c r="C34" s="165">
        <v>13</v>
      </c>
      <c r="D34" s="165">
        <v>7</v>
      </c>
      <c r="E34" s="165">
        <v>9</v>
      </c>
      <c r="F34" s="250">
        <v>9</v>
      </c>
      <c r="G34" s="247"/>
      <c r="H34" s="240" t="s">
        <v>7</v>
      </c>
      <c r="I34" s="249" t="s">
        <v>142</v>
      </c>
      <c r="J34" s="163" t="s">
        <v>67</v>
      </c>
      <c r="K34" s="168"/>
      <c r="L34" s="168"/>
      <c r="M34" s="168"/>
    </row>
    <row r="35" spans="1:13" x14ac:dyDescent="0.2">
      <c r="A35" s="168"/>
      <c r="B35" s="168"/>
      <c r="C35" s="168"/>
      <c r="D35" s="168"/>
      <c r="E35" s="168"/>
      <c r="F35" s="168"/>
      <c r="G35" s="168"/>
      <c r="H35" s="169"/>
      <c r="I35" s="169"/>
      <c r="J35" s="169"/>
      <c r="K35" s="168"/>
      <c r="L35" s="168"/>
      <c r="M35" s="168"/>
    </row>
    <row r="36" spans="1:13" x14ac:dyDescent="0.2">
      <c r="A36" s="173"/>
      <c r="B36" s="203" t="s">
        <v>3</v>
      </c>
      <c r="C36" s="178" t="s">
        <v>4</v>
      </c>
      <c r="D36" s="178" t="s">
        <v>5</v>
      </c>
      <c r="E36" s="168"/>
      <c r="F36" s="168"/>
      <c r="G36" s="168"/>
      <c r="H36" s="168"/>
      <c r="I36" s="168"/>
      <c r="J36" s="168"/>
      <c r="K36" s="168"/>
      <c r="L36" s="168"/>
      <c r="M36" s="168"/>
    </row>
    <row r="37" spans="1:13" x14ac:dyDescent="0.2">
      <c r="A37" s="173"/>
      <c r="B37" s="203" t="s">
        <v>6</v>
      </c>
      <c r="C37" s="178" t="s">
        <v>7</v>
      </c>
      <c r="D37" s="178" t="s">
        <v>8</v>
      </c>
      <c r="E37" s="168"/>
      <c r="F37" s="168"/>
      <c r="G37" s="168"/>
      <c r="H37" s="168"/>
      <c r="I37" s="168"/>
      <c r="J37" s="168"/>
      <c r="K37" s="168"/>
      <c r="L37" s="168"/>
      <c r="M37" s="168"/>
    </row>
    <row r="38" spans="1:13" x14ac:dyDescent="0.2">
      <c r="A38" s="173"/>
      <c r="B38" s="203" t="s">
        <v>9</v>
      </c>
      <c r="C38" s="178" t="s">
        <v>10</v>
      </c>
      <c r="D38" s="178" t="s">
        <v>11</v>
      </c>
      <c r="E38" s="168"/>
      <c r="F38" s="168"/>
      <c r="G38" s="168"/>
      <c r="H38" s="168"/>
      <c r="I38" s="168"/>
      <c r="J38" s="168"/>
      <c r="K38" s="168"/>
      <c r="L38" s="168"/>
      <c r="M38" s="168"/>
    </row>
    <row r="39" spans="1:13" x14ac:dyDescent="0.2">
      <c r="A39" s="173"/>
      <c r="B39" s="203" t="s">
        <v>12</v>
      </c>
      <c r="C39" s="178" t="s">
        <v>13</v>
      </c>
      <c r="D39" s="178" t="s">
        <v>14</v>
      </c>
      <c r="E39" s="168"/>
      <c r="F39" s="168"/>
      <c r="G39" s="168"/>
      <c r="H39" s="168"/>
      <c r="I39" s="168"/>
      <c r="J39" s="168"/>
      <c r="K39" s="168"/>
      <c r="L39" s="168"/>
      <c r="M39" s="168"/>
    </row>
    <row r="40" spans="1:13" x14ac:dyDescent="0.2">
      <c r="A40" s="173"/>
      <c r="B40" s="203" t="s">
        <v>15</v>
      </c>
      <c r="C40" s="178" t="s">
        <v>16</v>
      </c>
      <c r="D40" s="178" t="s">
        <v>17</v>
      </c>
      <c r="E40" s="168"/>
      <c r="F40" s="168"/>
      <c r="G40" s="168"/>
      <c r="H40" s="168"/>
      <c r="I40" s="168"/>
      <c r="J40" s="168"/>
      <c r="K40" s="168"/>
      <c r="L40" s="168"/>
      <c r="M40" s="168"/>
    </row>
    <row r="41" spans="1:13" hidden="1" x14ac:dyDescent="0.2">
      <c r="A41" s="191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</row>
    <row r="42" spans="1:13" hidden="1" x14ac:dyDescent="0.2">
      <c r="A42" s="173"/>
      <c r="B42" s="206"/>
      <c r="C42" s="206"/>
      <c r="D42" s="206"/>
      <c r="E42" s="177"/>
      <c r="F42" s="177"/>
      <c r="G42" s="173"/>
      <c r="H42" s="173"/>
      <c r="I42" s="168"/>
      <c r="J42" s="168"/>
      <c r="K42" s="168"/>
      <c r="L42" s="168"/>
      <c r="M42" s="168"/>
    </row>
    <row r="43" spans="1:13" hidden="1" x14ac:dyDescent="0.2">
      <c r="A43" s="173"/>
      <c r="B43" s="168"/>
      <c r="C43" s="203"/>
      <c r="D43" s="203"/>
      <c r="E43" s="168"/>
      <c r="F43" s="168"/>
      <c r="G43" s="173"/>
      <c r="H43" s="173"/>
      <c r="I43" s="168"/>
      <c r="J43" s="168"/>
      <c r="K43" s="168"/>
      <c r="L43" s="168"/>
      <c r="M43" s="168"/>
    </row>
    <row r="44" spans="1:13" hidden="1" x14ac:dyDescent="0.2">
      <c r="A44" s="173"/>
      <c r="B44" s="168"/>
      <c r="C44" s="203"/>
      <c r="D44" s="203"/>
      <c r="E44" s="168"/>
      <c r="F44" s="168"/>
      <c r="G44" s="173"/>
      <c r="H44" s="173"/>
      <c r="I44" s="168"/>
      <c r="J44" s="168"/>
      <c r="K44" s="168"/>
      <c r="L44" s="168"/>
      <c r="M44" s="168"/>
    </row>
    <row r="45" spans="1:13" hidden="1" x14ac:dyDescent="0.2">
      <c r="A45" s="173"/>
      <c r="B45" s="168"/>
      <c r="C45" s="203"/>
      <c r="D45" s="203"/>
      <c r="E45" s="168"/>
      <c r="F45" s="168"/>
      <c r="G45" s="173"/>
      <c r="H45" s="173"/>
      <c r="I45" s="168"/>
      <c r="J45" s="168"/>
      <c r="K45" s="168"/>
      <c r="L45" s="168"/>
      <c r="M45" s="168"/>
    </row>
    <row r="46" spans="1:13" hidden="1" x14ac:dyDescent="0.2">
      <c r="A46" s="173"/>
      <c r="B46" s="168"/>
      <c r="C46" s="203"/>
      <c r="D46" s="203"/>
      <c r="E46" s="168"/>
      <c r="F46" s="168"/>
      <c r="G46" s="173"/>
      <c r="H46" s="173"/>
      <c r="I46" s="168"/>
      <c r="J46" s="168"/>
      <c r="K46" s="168"/>
      <c r="L46" s="168"/>
      <c r="M46" s="168"/>
    </row>
    <row r="47" spans="1:13" hidden="1" x14ac:dyDescent="0.2">
      <c r="A47" s="173"/>
      <c r="B47" s="168"/>
      <c r="C47" s="203"/>
      <c r="D47" s="203"/>
      <c r="E47" s="168"/>
      <c r="F47" s="168"/>
      <c r="G47" s="173"/>
      <c r="H47" s="173"/>
      <c r="I47" s="168"/>
      <c r="J47" s="168"/>
      <c r="K47" s="168"/>
      <c r="L47" s="168"/>
      <c r="M47" s="168"/>
    </row>
    <row r="48" spans="1:13" hidden="1" x14ac:dyDescent="0.2">
      <c r="A48" s="173"/>
      <c r="B48" s="173"/>
      <c r="C48" s="173"/>
      <c r="D48" s="173"/>
      <c r="E48" s="173"/>
      <c r="F48" s="173"/>
      <c r="G48" s="173"/>
      <c r="H48" s="173"/>
      <c r="I48" s="168"/>
      <c r="J48" s="168"/>
      <c r="K48" s="168"/>
      <c r="L48" s="168"/>
      <c r="M48" s="168"/>
    </row>
    <row r="49" spans="1:13" hidden="1" x14ac:dyDescent="0.2">
      <c r="A49" s="191"/>
      <c r="B49" s="173"/>
      <c r="C49" s="173"/>
      <c r="D49" s="173"/>
      <c r="E49" s="173"/>
      <c r="F49" s="173"/>
      <c r="G49" s="173"/>
      <c r="H49" s="173"/>
      <c r="I49" s="168"/>
      <c r="J49" s="168"/>
      <c r="K49" s="168"/>
      <c r="L49" s="168"/>
      <c r="M49" s="168"/>
    </row>
    <row r="50" spans="1:13" hidden="1" x14ac:dyDescent="0.2">
      <c r="A50" s="168"/>
      <c r="B50" s="168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</row>
    <row r="51" spans="1:13" hidden="1" x14ac:dyDescent="0.2">
      <c r="A51" s="168"/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</row>
    <row r="52" spans="1:13" hidden="1" x14ac:dyDescent="0.2">
      <c r="A52" s="168"/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</row>
    <row r="53" spans="1:13" hidden="1" x14ac:dyDescent="0.2">
      <c r="A53" s="168"/>
      <c r="B53" s="168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</row>
    <row r="54" spans="1:13" hidden="1" x14ac:dyDescent="0.2">
      <c r="A54" s="168"/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</row>
    <row r="55" spans="1:13" hidden="1" x14ac:dyDescent="0.2">
      <c r="A55" s="168"/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</row>
    <row r="56" spans="1:13" hidden="1" x14ac:dyDescent="0.2">
      <c r="A56" s="168"/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</row>
    <row r="57" spans="1:13" hidden="1" x14ac:dyDescent="0.2">
      <c r="A57" s="168"/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</row>
    <row r="58" spans="1:13" hidden="1" x14ac:dyDescent="0.2">
      <c r="A58" s="168"/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</row>
    <row r="59" spans="1:13" hidden="1" x14ac:dyDescent="0.2">
      <c r="A59" s="168"/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</row>
    <row r="60" spans="1:13" hidden="1" x14ac:dyDescent="0.2">
      <c r="A60" s="168"/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</row>
    <row r="61" spans="1:13" hidden="1" x14ac:dyDescent="0.2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  <c r="M61" s="168"/>
    </row>
    <row r="62" spans="1:13" hidden="1" x14ac:dyDescent="0.2">
      <c r="A62" s="168"/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</row>
    <row r="63" spans="1:13" hidden="1" x14ac:dyDescent="0.2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</row>
    <row r="64" spans="1:13" hidden="1" x14ac:dyDescent="0.2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</row>
    <row r="65" spans="1:13" hidden="1" x14ac:dyDescent="0.2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</row>
    <row r="66" spans="1:13" hidden="1" x14ac:dyDescent="0.2">
      <c r="A66" s="168"/>
      <c r="B66" s="168"/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</row>
    <row r="67" spans="1:13" hidden="1" x14ac:dyDescent="0.2">
      <c r="A67" s="168"/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</row>
    <row r="68" spans="1:13" hidden="1" x14ac:dyDescent="0.2">
      <c r="A68" s="168"/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</row>
    <row r="69" spans="1:13" s="21" customFormat="1" hidden="1" x14ac:dyDescent="0.2">
      <c r="A69" s="168"/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</row>
    <row r="70" spans="1:13" s="21" customFormat="1" hidden="1" x14ac:dyDescent="0.2">
      <c r="A70" s="168"/>
      <c r="B70" s="168"/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</row>
    <row r="71" spans="1:13" s="21" customFormat="1" hidden="1" x14ac:dyDescent="0.2">
      <c r="A71" s="168"/>
      <c r="B71" s="168"/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</row>
    <row r="72" spans="1:13" s="21" customFormat="1" hidden="1" x14ac:dyDescent="0.2">
      <c r="A72" s="168"/>
      <c r="B72" s="168"/>
      <c r="C72" s="168"/>
      <c r="D72" s="168"/>
      <c r="E72" s="168"/>
      <c r="F72" s="168"/>
      <c r="G72" s="168"/>
      <c r="H72" s="168"/>
      <c r="I72" s="168"/>
      <c r="J72" s="168"/>
      <c r="K72" s="168"/>
      <c r="L72" s="168"/>
      <c r="M72" s="168"/>
    </row>
    <row r="73" spans="1:13" s="21" customFormat="1" hidden="1" x14ac:dyDescent="0.2">
      <c r="A73" s="168"/>
      <c r="B73" s="168"/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</row>
    <row r="74" spans="1:13" s="21" customFormat="1" hidden="1" x14ac:dyDescent="0.2">
      <c r="A74" s="168"/>
      <c r="B74" s="168"/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</row>
    <row r="75" spans="1:13" s="21" customFormat="1" hidden="1" x14ac:dyDescent="0.2">
      <c r="A75" s="168"/>
      <c r="B75" s="168"/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</row>
    <row r="76" spans="1:13" s="21" customFormat="1" hidden="1" x14ac:dyDescent="0.2">
      <c r="A76" s="168"/>
      <c r="B76" s="168"/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</row>
    <row r="77" spans="1:13" s="21" customFormat="1" hidden="1" x14ac:dyDescent="0.2">
      <c r="A77" s="168"/>
      <c r="B77" s="168"/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</row>
    <row r="78" spans="1:13" s="21" customFormat="1" hidden="1" x14ac:dyDescent="0.2">
      <c r="A78" s="168"/>
      <c r="B78" s="168"/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</row>
    <row r="79" spans="1:13" s="21" customFormat="1" hidden="1" x14ac:dyDescent="0.2">
      <c r="A79" s="168"/>
      <c r="B79" s="168"/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</row>
    <row r="80" spans="1:13" s="21" customFormat="1" hidden="1" x14ac:dyDescent="0.2">
      <c r="A80" s="168"/>
      <c r="B80" s="168"/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</row>
    <row r="81" spans="1:13" s="21" customFormat="1" hidden="1" x14ac:dyDescent="0.2">
      <c r="A81" s="168"/>
      <c r="B81" s="168"/>
      <c r="C81" s="168"/>
      <c r="D81" s="168"/>
      <c r="E81" s="168"/>
      <c r="F81" s="168"/>
      <c r="G81" s="168"/>
      <c r="H81" s="168"/>
      <c r="I81" s="168"/>
      <c r="J81" s="168"/>
      <c r="K81" s="168"/>
      <c r="L81" s="168"/>
      <c r="M81" s="168"/>
    </row>
    <row r="82" spans="1:13" s="21" customFormat="1" hidden="1" x14ac:dyDescent="0.2">
      <c r="A82" s="168"/>
      <c r="B82" s="168"/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</row>
    <row r="83" spans="1:13" s="21" customFormat="1" hidden="1" x14ac:dyDescent="0.2">
      <c r="A83" s="168"/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</row>
    <row r="84" spans="1:13" s="21" customFormat="1" hidden="1" x14ac:dyDescent="0.2">
      <c r="A84" s="168"/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</row>
    <row r="85" spans="1:13" s="21" customFormat="1" hidden="1" x14ac:dyDescent="0.2">
      <c r="A85" s="168"/>
      <c r="B85" s="168"/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</row>
    <row r="86" spans="1:13" s="21" customFormat="1" hidden="1" x14ac:dyDescent="0.2">
      <c r="A86" s="168"/>
      <c r="B86" s="168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</row>
    <row r="87" spans="1:13" s="21" customFormat="1" hidden="1" x14ac:dyDescent="0.2">
      <c r="A87" s="168"/>
      <c r="B87" s="168"/>
      <c r="C87" s="168"/>
      <c r="D87" s="168"/>
      <c r="E87" s="168"/>
      <c r="F87" s="168"/>
      <c r="G87" s="168"/>
      <c r="H87" s="168"/>
      <c r="I87" s="168"/>
      <c r="J87" s="168"/>
      <c r="K87" s="168"/>
      <c r="L87" s="168"/>
      <c r="M87" s="168"/>
    </row>
    <row r="88" spans="1:13" s="21" customFormat="1" hidden="1" x14ac:dyDescent="0.2">
      <c r="A88" s="168"/>
      <c r="B88" s="168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</row>
    <row r="89" spans="1:13" s="21" customFormat="1" hidden="1" x14ac:dyDescent="0.2">
      <c r="A89" s="168"/>
      <c r="B89" s="168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</row>
    <row r="90" spans="1:13" s="21" customFormat="1" hidden="1" x14ac:dyDescent="0.2">
      <c r="A90" s="168"/>
      <c r="B90" s="168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</row>
    <row r="91" spans="1:13" s="21" customFormat="1" hidden="1" x14ac:dyDescent="0.2">
      <c r="A91" s="168"/>
      <c r="B91" s="168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</row>
    <row r="92" spans="1:13" s="21" customFormat="1" hidden="1" x14ac:dyDescent="0.2">
      <c r="A92" s="168"/>
      <c r="B92" s="168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</row>
    <row r="93" spans="1:13" s="21" customFormat="1" hidden="1" x14ac:dyDescent="0.2">
      <c r="A93" s="168"/>
      <c r="B93" s="168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</row>
    <row r="94" spans="1:13" s="21" customFormat="1" hidden="1" x14ac:dyDescent="0.2">
      <c r="A94" s="168"/>
      <c r="B94" s="168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</row>
    <row r="95" spans="1:13" s="21" customFormat="1" hidden="1" x14ac:dyDescent="0.2">
      <c r="A95" s="168"/>
      <c r="B95" s="168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</row>
    <row r="96" spans="1:13" s="21" customFormat="1" hidden="1" x14ac:dyDescent="0.2">
      <c r="A96" s="168"/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</row>
    <row r="97" spans="1:13" s="21" customFormat="1" hidden="1" x14ac:dyDescent="0.2">
      <c r="A97" s="168"/>
      <c r="B97" s="168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</row>
    <row r="98" spans="1:13" s="21" customFormat="1" hidden="1" x14ac:dyDescent="0.2">
      <c r="A98" s="168"/>
      <c r="B98" s="168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</row>
    <row r="99" spans="1:13" s="21" customFormat="1" x14ac:dyDescent="0.2">
      <c r="A99" s="168"/>
      <c r="B99" s="168"/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</row>
    <row r="100" spans="1:13" s="21" customFormat="1" x14ac:dyDescent="0.2">
      <c r="A100" s="204" t="s">
        <v>122</v>
      </c>
      <c r="B100" s="179"/>
      <c r="C100" s="176"/>
      <c r="D100" s="176"/>
      <c r="E100" s="176"/>
      <c r="F100" s="177"/>
      <c r="G100" s="178"/>
      <c r="H100" s="171"/>
      <c r="I100" s="168"/>
      <c r="J100" s="168"/>
      <c r="K100" s="168"/>
      <c r="L100" s="168"/>
      <c r="M100" s="168"/>
    </row>
    <row r="101" spans="1:13" s="21" customFormat="1" x14ac:dyDescent="0.2">
      <c r="A101" s="171"/>
      <c r="B101" s="171"/>
      <c r="C101" s="171"/>
      <c r="D101" s="171"/>
      <c r="E101" s="171"/>
      <c r="F101" s="171"/>
      <c r="G101" s="171"/>
      <c r="H101" s="171"/>
      <c r="I101" s="168"/>
      <c r="J101" s="168"/>
      <c r="K101" s="168"/>
      <c r="L101" s="168"/>
      <c r="M101" s="168"/>
    </row>
    <row r="102" spans="1:13" s="21" customFormat="1" x14ac:dyDescent="0.2">
      <c r="A102" s="181" t="s">
        <v>21</v>
      </c>
      <c r="B102" s="218" t="str">
        <f>IFERROR(INDEX(B$1:B$100,MATCH(A102,I$1:I$100,0)),"")</f>
        <v>Jüri Erm (Tartu)</v>
      </c>
      <c r="C102" s="190">
        <v>13</v>
      </c>
      <c r="D102" s="171"/>
      <c r="E102" s="171"/>
      <c r="F102" s="171"/>
      <c r="G102" s="171"/>
      <c r="H102" s="171"/>
      <c r="I102" s="168"/>
      <c r="J102" s="168"/>
      <c r="K102" s="168"/>
      <c r="L102" s="168"/>
      <c r="M102" s="168"/>
    </row>
    <row r="103" spans="1:13" s="21" customFormat="1" x14ac:dyDescent="0.2">
      <c r="A103" s="182"/>
      <c r="B103" s="219"/>
      <c r="C103" s="216" t="str">
        <f>IF(COUNT(C102,C104)=2,IF(C102&gt;C104,B102,B104),"")</f>
        <v>Jüri Erm (Tartu)</v>
      </c>
      <c r="D103" s="171"/>
      <c r="E103" s="190">
        <v>5</v>
      </c>
      <c r="F103" s="171"/>
      <c r="G103" s="171"/>
      <c r="H103" s="171"/>
      <c r="I103" s="171"/>
      <c r="J103" s="168"/>
      <c r="K103" s="168"/>
      <c r="L103" s="168"/>
      <c r="M103" s="168"/>
    </row>
    <row r="104" spans="1:13" s="21" customFormat="1" x14ac:dyDescent="0.2">
      <c r="A104" s="182" t="s">
        <v>37</v>
      </c>
      <c r="B104" s="220" t="str">
        <f>IFERROR(INDEX(B$1:B$100,MATCH(A104,I$1:I$100,0)),"")</f>
        <v>Tõnu Kapper (I-Viru)</v>
      </c>
      <c r="C104" s="184">
        <v>10</v>
      </c>
      <c r="D104" s="185"/>
      <c r="E104" s="171"/>
      <c r="F104" s="171"/>
      <c r="G104" s="171"/>
      <c r="H104" s="171"/>
      <c r="I104" s="171"/>
      <c r="J104" s="168"/>
      <c r="K104" s="168"/>
      <c r="L104" s="168"/>
      <c r="M104" s="168"/>
    </row>
    <row r="105" spans="1:13" s="21" customFormat="1" x14ac:dyDescent="0.2">
      <c r="A105" s="182"/>
      <c r="B105" s="221"/>
      <c r="C105" s="171"/>
      <c r="D105" s="186"/>
      <c r="E105" s="216" t="str">
        <f>IF(COUNT(E103,E107)=2,IF(E103&gt;E107,C103,C107),"")</f>
        <v>Enn Mainla (Tartu)</v>
      </c>
      <c r="F105" s="171"/>
      <c r="G105" s="190">
        <v>6</v>
      </c>
      <c r="H105" s="171"/>
      <c r="I105" s="171"/>
      <c r="J105" s="168"/>
      <c r="K105" s="168"/>
      <c r="L105" s="168"/>
      <c r="M105" s="168"/>
    </row>
    <row r="106" spans="1:13" x14ac:dyDescent="0.2">
      <c r="A106" s="182" t="s">
        <v>23</v>
      </c>
      <c r="B106" s="218" t="str">
        <f>IFERROR(INDEX(B$1:B$100,MATCH(A106,I$1:I$100,0)),"")</f>
        <v>Boriss Klubov (I-Viru)</v>
      </c>
      <c r="C106" s="190">
        <v>4</v>
      </c>
      <c r="D106" s="186"/>
      <c r="E106" s="205"/>
      <c r="F106" s="185"/>
      <c r="G106" s="171"/>
      <c r="H106" s="171"/>
      <c r="I106" s="171"/>
      <c r="J106" s="168"/>
      <c r="K106" s="168"/>
      <c r="L106" s="168"/>
      <c r="M106" s="168"/>
    </row>
    <row r="107" spans="1:13" x14ac:dyDescent="0.2">
      <c r="A107" s="182"/>
      <c r="B107" s="219"/>
      <c r="C107" s="216" t="str">
        <f>IF(COUNT(C106,C108)=2,IF(C106&gt;C108,B106,B108),"")</f>
        <v>Enn Mainla (Tartu)</v>
      </c>
      <c r="D107" s="188"/>
      <c r="E107" s="184">
        <v>13</v>
      </c>
      <c r="F107" s="186"/>
      <c r="G107" s="171"/>
      <c r="H107" s="171"/>
      <c r="I107" s="171"/>
      <c r="J107" s="168"/>
      <c r="K107" s="168"/>
      <c r="L107" s="168"/>
      <c r="M107" s="168"/>
    </row>
    <row r="108" spans="1:13" x14ac:dyDescent="0.2">
      <c r="A108" s="182" t="s">
        <v>38</v>
      </c>
      <c r="B108" s="220" t="str">
        <f>IFERROR(INDEX(B$1:B$100,MATCH(A108,I$1:I$100,0)),"")</f>
        <v>Enn Mainla (Tartu)</v>
      </c>
      <c r="C108" s="184">
        <v>13</v>
      </c>
      <c r="D108" s="171"/>
      <c r="E108" s="179"/>
      <c r="F108" s="186"/>
      <c r="G108" s="171"/>
      <c r="H108" s="171"/>
      <c r="I108" s="171"/>
      <c r="J108" s="168"/>
      <c r="K108" s="168"/>
      <c r="L108" s="168"/>
      <c r="M108" s="168"/>
    </row>
    <row r="109" spans="1:13" ht="13.5" thickBot="1" x14ac:dyDescent="0.25">
      <c r="A109" s="170"/>
      <c r="B109" s="221"/>
      <c r="C109" s="171"/>
      <c r="D109" s="171"/>
      <c r="E109" s="179"/>
      <c r="F109" s="186"/>
      <c r="G109" s="171"/>
      <c r="H109" s="202" t="str">
        <f>IF(COUNT(G105,G113)=2,IF(G105&gt;G113,E105,E113),"")</f>
        <v>Enno Konsa (I-Viru)</v>
      </c>
      <c r="I109" s="171"/>
      <c r="J109" s="168"/>
      <c r="K109" s="168"/>
      <c r="L109" s="168"/>
      <c r="M109" s="168"/>
    </row>
    <row r="110" spans="1:13" x14ac:dyDescent="0.2">
      <c r="A110" s="181" t="s">
        <v>40</v>
      </c>
      <c r="B110" s="218" t="str">
        <f>IFERROR(INDEX(B$1:B$100,MATCH(A110,I$1:I$100,0)),"")</f>
        <v>Helkiv Labbi (Võru)</v>
      </c>
      <c r="C110" s="190">
        <v>8</v>
      </c>
      <c r="D110" s="171"/>
      <c r="E110" s="171"/>
      <c r="F110" s="186"/>
      <c r="G110" s="239"/>
      <c r="H110" s="213" t="s">
        <v>119</v>
      </c>
      <c r="I110" s="212"/>
      <c r="J110" s="168"/>
      <c r="K110" s="168"/>
      <c r="L110" s="168"/>
      <c r="M110" s="168"/>
    </row>
    <row r="111" spans="1:13" x14ac:dyDescent="0.2">
      <c r="A111" s="182"/>
      <c r="B111" s="219"/>
      <c r="C111" s="216" t="str">
        <f>IF(COUNT(C110,C112)=2,IF(C110&gt;C112,B110,B112),"")</f>
        <v>Aarne Peterson (Tartu)</v>
      </c>
      <c r="D111" s="171"/>
      <c r="E111" s="190">
        <v>2</v>
      </c>
      <c r="F111" s="186"/>
      <c r="G111" s="179"/>
      <c r="H111" s="171"/>
      <c r="I111" s="171"/>
      <c r="J111" s="168"/>
      <c r="K111" s="168"/>
      <c r="L111" s="168"/>
      <c r="M111" s="168"/>
    </row>
    <row r="112" spans="1:13" x14ac:dyDescent="0.2">
      <c r="A112" s="182" t="s">
        <v>22</v>
      </c>
      <c r="B112" s="220" t="str">
        <f>IFERROR(INDEX(B$1:B$100,MATCH(A112,I$1:I$100,0)),"")</f>
        <v>Aarne Peterson (Tartu)</v>
      </c>
      <c r="C112" s="184">
        <v>13</v>
      </c>
      <c r="D112" s="185"/>
      <c r="E112" s="171"/>
      <c r="F112" s="186"/>
      <c r="G112" s="179"/>
      <c r="H112" s="171"/>
      <c r="I112" s="171"/>
      <c r="J112" s="168"/>
      <c r="K112" s="168"/>
      <c r="L112" s="168"/>
      <c r="M112" s="168"/>
    </row>
    <row r="113" spans="1:13" x14ac:dyDescent="0.2">
      <c r="A113" s="182"/>
      <c r="B113" s="221"/>
      <c r="C113" s="171"/>
      <c r="D113" s="186"/>
      <c r="E113" s="216" t="str">
        <f>IF(COUNT(E111,E115)=2,IF(E111&gt;E115,C111,C115),"")</f>
        <v>Enno Konsa (I-Viru)</v>
      </c>
      <c r="F113" s="188"/>
      <c r="G113" s="184">
        <v>13</v>
      </c>
      <c r="H113" s="171"/>
      <c r="I113" s="171"/>
      <c r="J113" s="168"/>
      <c r="K113" s="168"/>
      <c r="L113" s="168"/>
      <c r="M113" s="168"/>
    </row>
    <row r="114" spans="1:13" ht="13.5" thickBot="1" x14ac:dyDescent="0.25">
      <c r="A114" s="182" t="s">
        <v>39</v>
      </c>
      <c r="B114" s="218" t="str">
        <f>IFERROR(INDEX(B$1:B$100,MATCH(A114,I$1:I$100,0)),"")</f>
        <v>Vladimir Ogneštšikov (I-Viru)</v>
      </c>
      <c r="C114" s="190">
        <v>9</v>
      </c>
      <c r="D114" s="186"/>
      <c r="E114" s="205"/>
      <c r="F114" s="179"/>
      <c r="G114" s="179"/>
      <c r="H114" s="202" t="str">
        <f>IF(COUNT(G105,G113)=2,IF(G105&lt;G113,E105,E113),"")</f>
        <v>Enn Mainla (Tartu)</v>
      </c>
      <c r="I114" s="189"/>
      <c r="J114" s="168"/>
      <c r="K114" s="168"/>
      <c r="L114" s="168"/>
      <c r="M114" s="168"/>
    </row>
    <row r="115" spans="1:13" x14ac:dyDescent="0.2">
      <c r="A115" s="182"/>
      <c r="B115" s="219"/>
      <c r="C115" s="216" t="str">
        <f>IF(COUNT(C114,C116)=2,IF(C114&gt;C116,B114,B116),"")</f>
        <v>Enno Konsa (I-Viru)</v>
      </c>
      <c r="D115" s="188"/>
      <c r="E115" s="184">
        <v>13</v>
      </c>
      <c r="F115" s="171"/>
      <c r="G115" s="179"/>
      <c r="H115" s="213" t="s">
        <v>120</v>
      </c>
      <c r="I115" s="179"/>
      <c r="J115" s="168"/>
      <c r="K115" s="168"/>
      <c r="L115" s="168"/>
      <c r="M115" s="168"/>
    </row>
    <row r="116" spans="1:13" x14ac:dyDescent="0.2">
      <c r="A116" s="182" t="s">
        <v>24</v>
      </c>
      <c r="B116" s="220" t="str">
        <f>IFERROR(INDEX(B$1:B$100,MATCH(A116,I$1:I$100,0)),"")</f>
        <v>Enno Konsa (I-Viru)</v>
      </c>
      <c r="C116" s="184">
        <v>13</v>
      </c>
      <c r="D116" s="171"/>
      <c r="E116" s="179"/>
      <c r="F116" s="179"/>
      <c r="G116" s="179"/>
      <c r="H116" s="171"/>
      <c r="I116" s="171"/>
      <c r="J116" s="168"/>
      <c r="K116" s="168"/>
      <c r="L116" s="168"/>
      <c r="M116" s="168"/>
    </row>
    <row r="117" spans="1:13" x14ac:dyDescent="0.2">
      <c r="A117" s="170"/>
      <c r="B117" s="221"/>
      <c r="C117" s="171"/>
      <c r="D117" s="171"/>
      <c r="E117" s="206" t="str">
        <f>IF(COUNT(E103,E107)=2,IF(E103&lt;E107,C103,C107),"")</f>
        <v>Jüri Erm (Tartu)</v>
      </c>
      <c r="F117" s="171"/>
      <c r="G117" s="190">
        <v>11</v>
      </c>
      <c r="H117" s="171"/>
      <c r="I117" s="171"/>
      <c r="J117" s="168"/>
      <c r="K117" s="168"/>
      <c r="L117" s="168"/>
      <c r="M117" s="168"/>
    </row>
    <row r="118" spans="1:13" ht="13.5" thickBot="1" x14ac:dyDescent="0.25">
      <c r="A118" s="171"/>
      <c r="B118" s="171"/>
      <c r="C118" s="171"/>
      <c r="D118" s="171"/>
      <c r="E118" s="183"/>
      <c r="F118" s="185"/>
      <c r="G118" s="189"/>
      <c r="H118" s="202" t="str">
        <f>IF(COUNT(G117,G119)=2,IF(G117&gt;G119,E117,E119),"")</f>
        <v>Aarne Peterson (Tartu)</v>
      </c>
      <c r="I118" s="189"/>
      <c r="J118" s="168"/>
      <c r="K118" s="168"/>
      <c r="L118" s="168"/>
      <c r="M118" s="168"/>
    </row>
    <row r="119" spans="1:13" x14ac:dyDescent="0.2">
      <c r="A119" s="171"/>
      <c r="B119" s="171"/>
      <c r="C119" s="171"/>
      <c r="D119" s="171"/>
      <c r="E119" s="215" t="str">
        <f>IF(COUNT(E111,E115)=2,IF(E111&lt;E115,C111,C115),"")</f>
        <v>Aarne Peterson (Tartu)</v>
      </c>
      <c r="F119" s="188"/>
      <c r="G119" s="184">
        <v>13</v>
      </c>
      <c r="H119" s="191" t="s">
        <v>121</v>
      </c>
      <c r="I119" s="179"/>
      <c r="J119" s="168"/>
      <c r="K119" s="168"/>
      <c r="L119" s="168"/>
      <c r="M119" s="168"/>
    </row>
    <row r="120" spans="1:13" x14ac:dyDescent="0.2">
      <c r="A120" s="171"/>
      <c r="B120" s="171"/>
      <c r="C120" s="171"/>
      <c r="D120" s="171"/>
      <c r="E120" s="171"/>
      <c r="F120" s="171"/>
      <c r="G120" s="171"/>
      <c r="H120" s="179"/>
      <c r="I120" s="179"/>
      <c r="J120" s="168"/>
      <c r="K120" s="168"/>
      <c r="L120" s="168"/>
      <c r="M120" s="168"/>
    </row>
    <row r="121" spans="1:13" ht="13.5" thickBot="1" x14ac:dyDescent="0.25">
      <c r="A121" s="171"/>
      <c r="B121" s="171"/>
      <c r="C121" s="171"/>
      <c r="D121" s="171"/>
      <c r="E121" s="179"/>
      <c r="F121" s="179"/>
      <c r="G121" s="171"/>
      <c r="H121" s="202" t="str">
        <f>IF(COUNT(G117,G119)=2,IF(G117&lt;G119,E117,E119),"")</f>
        <v>Jüri Erm (Tartu)</v>
      </c>
      <c r="I121" s="189"/>
      <c r="J121" s="168"/>
      <c r="K121" s="168"/>
      <c r="L121" s="168"/>
      <c r="M121" s="168"/>
    </row>
    <row r="122" spans="1:13" x14ac:dyDescent="0.2">
      <c r="A122" s="171"/>
      <c r="B122" s="171"/>
      <c r="C122" s="171"/>
      <c r="D122" s="171"/>
      <c r="E122" s="171"/>
      <c r="F122" s="171"/>
      <c r="G122" s="171"/>
      <c r="H122" s="170" t="s">
        <v>25</v>
      </c>
      <c r="I122" s="171"/>
      <c r="J122" s="168"/>
      <c r="K122" s="168"/>
      <c r="L122" s="168"/>
      <c r="M122" s="168"/>
    </row>
    <row r="123" spans="1:13" x14ac:dyDescent="0.2">
      <c r="A123" s="171"/>
      <c r="B123" s="171"/>
      <c r="C123" s="215" t="str">
        <f>IF(COUNT(C102,C104)=2,IF(C102&lt;C104,B102,B104),"")</f>
        <v>Tõnu Kapper (I-Viru)</v>
      </c>
      <c r="D123" s="171"/>
      <c r="E123" s="190">
        <v>5</v>
      </c>
      <c r="F123" s="190"/>
      <c r="G123" s="190"/>
      <c r="H123" s="171"/>
      <c r="I123" s="171"/>
      <c r="J123" s="168"/>
      <c r="K123" s="168"/>
      <c r="L123" s="168"/>
      <c r="M123" s="168"/>
    </row>
    <row r="124" spans="1:13" x14ac:dyDescent="0.2">
      <c r="A124" s="171"/>
      <c r="B124" s="171"/>
      <c r="C124" s="207"/>
      <c r="D124" s="208"/>
      <c r="E124" s="216" t="str">
        <f>IF(COUNT(E123,E125)=2,IF(E123&gt;E125,C123,C125),"")</f>
        <v>Boriss Klubov (I-Viru)</v>
      </c>
      <c r="F124" s="171"/>
      <c r="G124" s="190">
        <v>5</v>
      </c>
      <c r="H124" s="171"/>
      <c r="I124" s="171"/>
      <c r="J124" s="168"/>
      <c r="K124" s="168"/>
      <c r="L124" s="168"/>
      <c r="M124" s="168"/>
    </row>
    <row r="125" spans="1:13" x14ac:dyDescent="0.2">
      <c r="A125" s="171"/>
      <c r="B125" s="171"/>
      <c r="C125" s="215" t="str">
        <f>IF(COUNT(C106,C108)=2,IF(C106&lt;C108,B106,B108),"")</f>
        <v>Boriss Klubov (I-Viru)</v>
      </c>
      <c r="D125" s="222"/>
      <c r="E125" s="184">
        <v>13</v>
      </c>
      <c r="F125" s="208"/>
      <c r="G125" s="190"/>
      <c r="H125" s="171"/>
      <c r="I125" s="171"/>
      <c r="J125" s="168"/>
      <c r="K125" s="168"/>
      <c r="L125" s="168"/>
      <c r="M125" s="168"/>
    </row>
    <row r="126" spans="1:13" ht="13.5" thickBot="1" x14ac:dyDescent="0.25">
      <c r="A126" s="171"/>
      <c r="B126" s="171"/>
      <c r="C126" s="190"/>
      <c r="D126" s="190"/>
      <c r="E126" s="187"/>
      <c r="F126" s="209"/>
      <c r="G126" s="190"/>
      <c r="H126" s="202" t="str">
        <f>IF(COUNT(G124,G128)=2,IF(G124&gt;G128,E124,E128),"")</f>
        <v>Vladimir Ogneštšikov (I-Viru)</v>
      </c>
      <c r="I126" s="171"/>
      <c r="J126" s="168"/>
      <c r="K126" s="168"/>
      <c r="L126" s="168"/>
      <c r="M126" s="168"/>
    </row>
    <row r="127" spans="1:13" s="21" customFormat="1" x14ac:dyDescent="0.2">
      <c r="A127" s="171"/>
      <c r="B127" s="171"/>
      <c r="C127" s="215" t="str">
        <f>IF(COUNT(C110,C112)=2,IF(C110&lt;C112,B110,B112),"")</f>
        <v>Helkiv Labbi (Võru)</v>
      </c>
      <c r="D127" s="190"/>
      <c r="E127" s="190">
        <v>4</v>
      </c>
      <c r="F127" s="209"/>
      <c r="G127" s="232"/>
      <c r="H127" s="213" t="s">
        <v>28</v>
      </c>
      <c r="I127" s="212"/>
      <c r="J127" s="168"/>
      <c r="K127" s="168"/>
      <c r="L127" s="168"/>
      <c r="M127" s="168"/>
    </row>
    <row r="128" spans="1:13" x14ac:dyDescent="0.2">
      <c r="A128" s="171"/>
      <c r="B128" s="171"/>
      <c r="C128" s="207"/>
      <c r="D128" s="208"/>
      <c r="E128" s="216" t="str">
        <f>IF(COUNT(E127,E129)=2,IF(E127&gt;E129,C127,C129),"")</f>
        <v>Vladimir Ogneštšikov (I-Viru)</v>
      </c>
      <c r="F128" s="188"/>
      <c r="G128" s="184">
        <v>13</v>
      </c>
      <c r="H128" s="171"/>
      <c r="I128" s="171"/>
      <c r="J128" s="168"/>
      <c r="K128" s="168"/>
      <c r="L128" s="168"/>
      <c r="M128" s="168"/>
    </row>
    <row r="129" spans="1:13" ht="13.5" thickBot="1" x14ac:dyDescent="0.25">
      <c r="A129" s="171"/>
      <c r="B129" s="171"/>
      <c r="C129" s="215" t="str">
        <f>IF(COUNT(C114,C116)=2,IF(C114&lt;C116,B114,B116),"")</f>
        <v>Vladimir Ogneštšikov (I-Viru)</v>
      </c>
      <c r="D129" s="222"/>
      <c r="E129" s="184">
        <v>13</v>
      </c>
      <c r="F129" s="190"/>
      <c r="G129" s="187"/>
      <c r="H129" s="202" t="str">
        <f>IF(COUNT(G124,G128)=2,IF(G124&lt;G128,E124,E128),"")</f>
        <v>Boriss Klubov (I-Viru)</v>
      </c>
      <c r="I129" s="189"/>
      <c r="J129" s="168"/>
      <c r="K129" s="168"/>
      <c r="L129" s="168"/>
      <c r="M129" s="168"/>
    </row>
    <row r="130" spans="1:13" x14ac:dyDescent="0.2">
      <c r="A130" s="171"/>
      <c r="B130" s="171"/>
      <c r="C130" s="190"/>
      <c r="D130" s="190"/>
      <c r="E130" s="190"/>
      <c r="F130" s="190"/>
      <c r="G130" s="187"/>
      <c r="H130" s="213" t="s">
        <v>29</v>
      </c>
      <c r="I130" s="179"/>
      <c r="J130" s="168"/>
      <c r="K130" s="168"/>
      <c r="L130" s="168"/>
      <c r="M130" s="168"/>
    </row>
    <row r="131" spans="1:13" x14ac:dyDescent="0.2">
      <c r="A131" s="171"/>
      <c r="B131" s="171"/>
      <c r="C131" s="190"/>
      <c r="D131" s="187"/>
      <c r="E131" s="206" t="str">
        <f>IF(COUNT(E123,E125)=2,IF(E123&lt;E125,C123,C125),"")</f>
        <v>Tõnu Kapper (I-Viru)</v>
      </c>
      <c r="F131" s="171"/>
      <c r="G131" s="190">
        <v>0</v>
      </c>
      <c r="H131" s="179"/>
      <c r="I131" s="179"/>
      <c r="J131" s="168"/>
      <c r="K131" s="168"/>
      <c r="L131" s="168"/>
      <c r="M131" s="168"/>
    </row>
    <row r="132" spans="1:13" ht="13.5" thickBot="1" x14ac:dyDescent="0.25">
      <c r="A132" s="171"/>
      <c r="B132" s="171"/>
      <c r="C132" s="190"/>
      <c r="D132" s="187"/>
      <c r="E132" s="183"/>
      <c r="F132" s="185"/>
      <c r="G132" s="189"/>
      <c r="H132" s="202" t="str">
        <f>IF(COUNT(G131,G133)=2,IF(G131&gt;G133,E131,E133),"")</f>
        <v>Helkiv Labbi (Võru)</v>
      </c>
      <c r="I132" s="189"/>
      <c r="J132" s="168"/>
      <c r="K132" s="168"/>
      <c r="L132" s="168"/>
      <c r="M132" s="168"/>
    </row>
    <row r="133" spans="1:13" x14ac:dyDescent="0.2">
      <c r="A133" s="171"/>
      <c r="B133" s="171"/>
      <c r="C133" s="190"/>
      <c r="D133" s="187"/>
      <c r="E133" s="215" t="str">
        <f>IF(COUNT(E127,E129)=2,IF(E127&lt;E129,C127,C129),"")</f>
        <v>Helkiv Labbi (Võru)</v>
      </c>
      <c r="F133" s="188"/>
      <c r="G133" s="184">
        <v>13</v>
      </c>
      <c r="H133" s="213" t="s">
        <v>32</v>
      </c>
      <c r="I133" s="179"/>
      <c r="J133" s="168"/>
      <c r="K133" s="168"/>
      <c r="L133" s="168"/>
      <c r="M133" s="168"/>
    </row>
    <row r="134" spans="1:13" x14ac:dyDescent="0.2">
      <c r="A134" s="171"/>
      <c r="B134" s="171"/>
      <c r="C134" s="171"/>
      <c r="D134" s="179"/>
      <c r="E134" s="171"/>
      <c r="F134" s="171"/>
      <c r="G134" s="171"/>
      <c r="H134" s="179"/>
      <c r="I134" s="179"/>
      <c r="J134" s="168"/>
      <c r="K134" s="168"/>
      <c r="L134" s="168"/>
      <c r="M134" s="168"/>
    </row>
    <row r="135" spans="1:13" ht="13.5" thickBot="1" x14ac:dyDescent="0.25">
      <c r="A135" s="171"/>
      <c r="B135" s="171"/>
      <c r="C135" s="171"/>
      <c r="D135" s="171"/>
      <c r="E135" s="179"/>
      <c r="F135" s="179"/>
      <c r="G135" s="171"/>
      <c r="H135" s="189" t="str">
        <f>IF(COUNT(G131,G133)=2,IF(G131&lt;G133,E131,E133),"")</f>
        <v>Tõnu Kapper (I-Viru)</v>
      </c>
      <c r="I135" s="189"/>
      <c r="J135" s="168"/>
      <c r="K135" s="168"/>
      <c r="L135" s="168"/>
      <c r="M135" s="168"/>
    </row>
    <row r="136" spans="1:13" x14ac:dyDescent="0.2">
      <c r="A136" s="175"/>
      <c r="B136" s="223"/>
      <c r="C136" s="177"/>
      <c r="D136" s="177"/>
      <c r="E136" s="177"/>
      <c r="F136" s="177"/>
      <c r="G136" s="217"/>
      <c r="H136" s="213" t="s">
        <v>33</v>
      </c>
      <c r="I136" s="173"/>
      <c r="J136" s="168"/>
      <c r="K136" s="168"/>
      <c r="L136" s="168"/>
      <c r="M136" s="168"/>
    </row>
    <row r="137" spans="1:13" x14ac:dyDescent="0.2">
      <c r="A137" s="241"/>
      <c r="B137" s="242"/>
      <c r="C137" s="242"/>
      <c r="D137" s="168"/>
      <c r="E137" s="168"/>
      <c r="F137" s="168"/>
      <c r="G137" s="168"/>
      <c r="H137" s="168"/>
      <c r="I137" s="168"/>
      <c r="J137" s="168"/>
      <c r="K137" s="168"/>
      <c r="L137" s="168"/>
      <c r="M137" s="168"/>
    </row>
    <row r="138" spans="1:13" x14ac:dyDescent="0.2">
      <c r="A138" s="200" t="s">
        <v>141</v>
      </c>
      <c r="B138" s="192"/>
      <c r="C138" s="192"/>
      <c r="D138" s="192"/>
      <c r="E138" s="192"/>
      <c r="F138" s="192"/>
      <c r="G138" s="192"/>
      <c r="H138" s="192"/>
      <c r="I138" s="192"/>
      <c r="J138" s="168"/>
      <c r="K138" s="168"/>
      <c r="L138" s="168"/>
      <c r="M138" s="168"/>
    </row>
    <row r="139" spans="1:13" x14ac:dyDescent="0.2">
      <c r="A139" s="200"/>
      <c r="B139" s="192"/>
      <c r="C139" s="192"/>
      <c r="D139" s="192"/>
      <c r="E139" s="192"/>
      <c r="F139" s="192"/>
      <c r="G139" s="192"/>
      <c r="H139" s="192"/>
      <c r="I139" s="192"/>
      <c r="J139" s="168"/>
      <c r="K139" s="168"/>
      <c r="L139" s="168"/>
      <c r="M139" s="168"/>
    </row>
    <row r="140" spans="1:13" x14ac:dyDescent="0.2">
      <c r="A140" s="192"/>
      <c r="B140" s="201" t="s">
        <v>26</v>
      </c>
      <c r="C140" s="223" t="str">
        <f>IFERROR(INDEX(B$1:B$100,MATCH(B140,I$1:I$100,0)),"")</f>
        <v>Rein Koha (Võru)</v>
      </c>
      <c r="D140" s="218"/>
      <c r="E140" s="190">
        <v>13</v>
      </c>
      <c r="F140" s="190"/>
      <c r="G140" s="190"/>
      <c r="H140" s="171"/>
      <c r="I140" s="171"/>
      <c r="J140" s="168"/>
      <c r="K140" s="168"/>
      <c r="L140" s="168"/>
      <c r="M140" s="168"/>
    </row>
    <row r="141" spans="1:13" x14ac:dyDescent="0.2">
      <c r="A141" s="192"/>
      <c r="B141" s="192"/>
      <c r="C141" s="225"/>
      <c r="D141" s="224"/>
      <c r="E141" s="216" t="str">
        <f>IF(COUNT(E140,E142)=2,IF(E140&gt;E142,C140,C142),"")</f>
        <v>Rein Koha (Võru)</v>
      </c>
      <c r="F141" s="171"/>
      <c r="G141" s="190">
        <v>13</v>
      </c>
      <c r="H141" s="171"/>
      <c r="I141" s="171"/>
      <c r="J141" s="168"/>
      <c r="K141" s="168"/>
      <c r="L141" s="168"/>
      <c r="M141" s="168"/>
    </row>
    <row r="142" spans="1:13" x14ac:dyDescent="0.2">
      <c r="A142" s="192"/>
      <c r="B142" s="201" t="s">
        <v>27</v>
      </c>
      <c r="C142" s="226" t="str">
        <f>IFERROR(INDEX(B$1:B$100,MATCH(B142,I$1:I$100,0)),"")</f>
        <v>Leo Lukka (Viljandi)</v>
      </c>
      <c r="D142" s="220"/>
      <c r="E142" s="184">
        <v>0</v>
      </c>
      <c r="F142" s="208"/>
      <c r="G142" s="190"/>
      <c r="H142" s="171"/>
      <c r="I142" s="171"/>
      <c r="J142" s="168"/>
      <c r="K142" s="168"/>
      <c r="L142" s="168"/>
      <c r="M142" s="168"/>
    </row>
    <row r="143" spans="1:13" ht="13.5" thickBot="1" x14ac:dyDescent="0.25">
      <c r="A143" s="192"/>
      <c r="B143" s="192"/>
      <c r="C143" s="173"/>
      <c r="D143" s="221"/>
      <c r="E143" s="187"/>
      <c r="F143" s="209"/>
      <c r="G143" s="190"/>
      <c r="H143" s="202" t="str">
        <f>IF(COUNT(G141,G145)=2,IF(G141&gt;G145,E141,E145),"")</f>
        <v>Rein Koha (Võru)</v>
      </c>
      <c r="I143" s="171"/>
      <c r="J143" s="168"/>
      <c r="K143" s="168"/>
      <c r="L143" s="168"/>
      <c r="M143" s="168"/>
    </row>
    <row r="144" spans="1:13" x14ac:dyDescent="0.2">
      <c r="A144" s="192"/>
      <c r="B144" s="201" t="s">
        <v>44</v>
      </c>
      <c r="C144" s="223" t="str">
        <f>IFERROR(INDEX(B$1:B$972,MATCH(B144,I$1:I$100,0)),"")</f>
        <v>Toivo Adamka (Viljandi)</v>
      </c>
      <c r="D144" s="218"/>
      <c r="E144" s="190">
        <v>0</v>
      </c>
      <c r="F144" s="209"/>
      <c r="G144" s="232"/>
      <c r="H144" s="213" t="s">
        <v>34</v>
      </c>
      <c r="I144" s="212"/>
      <c r="J144" s="168"/>
      <c r="K144" s="168"/>
      <c r="L144" s="168"/>
      <c r="M144" s="168"/>
    </row>
    <row r="145" spans="1:13" x14ac:dyDescent="0.2">
      <c r="A145" s="192"/>
      <c r="B145" s="192"/>
      <c r="C145" s="225"/>
      <c r="D145" s="224"/>
      <c r="E145" s="216" t="str">
        <f>IF(COUNT(E144,E146)=2,IF(E144&gt;E146,C144,C146),"")</f>
        <v>Vambola Orav (Viljandi)</v>
      </c>
      <c r="F145" s="188"/>
      <c r="G145" s="184">
        <v>11</v>
      </c>
      <c r="H145" s="171"/>
      <c r="I145" s="171"/>
      <c r="J145" s="168"/>
      <c r="K145" s="168"/>
      <c r="L145" s="168"/>
      <c r="M145" s="168"/>
    </row>
    <row r="146" spans="1:13" ht="13.5" thickBot="1" x14ac:dyDescent="0.25">
      <c r="A146" s="192"/>
      <c r="B146" s="201" t="s">
        <v>123</v>
      </c>
      <c r="C146" s="226" t="str">
        <f>IFERROR(INDEX(B$1:B$100,MATCH(B146,I$1:I$100,0)),"")</f>
        <v>Vambola Orav (Viljandi)</v>
      </c>
      <c r="D146" s="220"/>
      <c r="E146" s="184">
        <v>13</v>
      </c>
      <c r="F146" s="190"/>
      <c r="G146" s="187"/>
      <c r="H146" s="202" t="str">
        <f>IF(COUNT(G141,G145)=2,IF(G141&lt;G145,E141,E145),"")</f>
        <v>Vambola Orav (Viljandi)</v>
      </c>
      <c r="I146" s="189"/>
      <c r="J146" s="168"/>
      <c r="K146" s="168"/>
      <c r="L146" s="168"/>
      <c r="M146" s="168"/>
    </row>
    <row r="147" spans="1:13" x14ac:dyDescent="0.2">
      <c r="A147" s="192"/>
      <c r="B147" s="192"/>
      <c r="C147" s="171"/>
      <c r="D147" s="171"/>
      <c r="E147" s="190"/>
      <c r="F147" s="190"/>
      <c r="G147" s="187"/>
      <c r="H147" s="213" t="s">
        <v>41</v>
      </c>
      <c r="I147" s="179"/>
      <c r="J147" s="168"/>
      <c r="K147" s="168"/>
      <c r="L147" s="168"/>
      <c r="M147" s="168"/>
    </row>
    <row r="148" spans="1:13" x14ac:dyDescent="0.2">
      <c r="A148" s="192"/>
      <c r="B148" s="192"/>
      <c r="C148" s="171"/>
      <c r="D148" s="171"/>
      <c r="E148" s="206" t="str">
        <f>IF(COUNT(E140,E142)=2,IF(E140&lt;E142,C140,C142),"")</f>
        <v>Leo Lukka (Viljandi)</v>
      </c>
      <c r="F148" s="171"/>
      <c r="G148" s="190">
        <v>0</v>
      </c>
      <c r="H148" s="171"/>
      <c r="I148" s="171"/>
      <c r="J148" s="168"/>
      <c r="K148" s="168"/>
      <c r="L148" s="168"/>
      <c r="M148" s="168"/>
    </row>
    <row r="149" spans="1:13" ht="13.5" thickBot="1" x14ac:dyDescent="0.25">
      <c r="A149" s="192"/>
      <c r="B149" s="192"/>
      <c r="C149" s="171"/>
      <c r="D149" s="171"/>
      <c r="E149" s="183"/>
      <c r="F149" s="185"/>
      <c r="G149" s="189"/>
      <c r="H149" s="202" t="s">
        <v>169</v>
      </c>
      <c r="I149" s="189"/>
      <c r="J149" s="168"/>
      <c r="K149" s="168"/>
      <c r="L149" s="168"/>
      <c r="M149" s="168"/>
    </row>
    <row r="150" spans="1:13" x14ac:dyDescent="0.2">
      <c r="A150" s="192"/>
      <c r="B150" s="192"/>
      <c r="C150" s="171"/>
      <c r="D150" s="171"/>
      <c r="E150" s="215" t="str">
        <f>IF(COUNT(E144,E146)=2,IF(E144&lt;E146,C144,C146),"")</f>
        <v>Toivo Adamka (Viljandi)</v>
      </c>
      <c r="F150" s="188"/>
      <c r="G150" s="184">
        <v>0</v>
      </c>
      <c r="H150" s="191" t="s">
        <v>42</v>
      </c>
      <c r="I150" s="179"/>
      <c r="J150" s="168"/>
      <c r="K150" s="168"/>
      <c r="L150" s="168"/>
      <c r="M150" s="168"/>
    </row>
    <row r="151" spans="1:13" x14ac:dyDescent="0.2">
      <c r="A151" s="192"/>
      <c r="B151" s="192"/>
      <c r="C151" s="171"/>
      <c r="D151" s="171"/>
      <c r="E151" s="171"/>
      <c r="F151" s="171"/>
      <c r="G151" s="171"/>
      <c r="H151" s="179"/>
      <c r="I151" s="179"/>
      <c r="J151" s="168"/>
      <c r="K151" s="168"/>
      <c r="L151" s="168"/>
      <c r="M151" s="168"/>
    </row>
    <row r="152" spans="1:13" ht="13.5" thickBot="1" x14ac:dyDescent="0.25">
      <c r="A152" s="192"/>
      <c r="B152" s="192"/>
      <c r="C152" s="171"/>
      <c r="D152" s="171"/>
      <c r="E152" s="171"/>
      <c r="F152" s="171"/>
      <c r="G152" s="171"/>
      <c r="H152" s="202" t="s">
        <v>170</v>
      </c>
      <c r="I152" s="189"/>
      <c r="J152" s="168"/>
      <c r="K152" s="168"/>
      <c r="L152" s="168"/>
      <c r="M152" s="168"/>
    </row>
    <row r="153" spans="1:13" x14ac:dyDescent="0.2">
      <c r="A153" s="192"/>
      <c r="B153" s="192"/>
      <c r="C153" s="171"/>
      <c r="D153" s="171"/>
      <c r="E153" s="179"/>
      <c r="F153" s="179"/>
      <c r="G153" s="171"/>
      <c r="H153" s="170" t="s">
        <v>42</v>
      </c>
      <c r="I153" s="171"/>
      <c r="J153" s="168"/>
      <c r="K153" s="168"/>
      <c r="L153" s="168"/>
      <c r="M153" s="168"/>
    </row>
    <row r="154" spans="1:13" x14ac:dyDescent="0.2">
      <c r="A154" s="168"/>
      <c r="B154" s="168"/>
      <c r="C154" s="168"/>
      <c r="D154" s="168"/>
      <c r="E154" s="168"/>
      <c r="F154" s="168"/>
      <c r="G154" s="168"/>
      <c r="H154" s="168"/>
      <c r="I154" s="168"/>
      <c r="J154" s="168"/>
      <c r="K154" s="168"/>
      <c r="L154" s="168"/>
      <c r="M154" s="168"/>
    </row>
    <row r="155" spans="1:13" x14ac:dyDescent="0.2">
      <c r="A155" s="200" t="s">
        <v>167</v>
      </c>
      <c r="B155" s="192"/>
      <c r="C155" s="192"/>
      <c r="D155" s="192"/>
      <c r="E155" s="192"/>
      <c r="F155" s="192"/>
      <c r="G155" s="192"/>
      <c r="H155" s="192"/>
      <c r="I155" s="192"/>
      <c r="J155" s="168"/>
      <c r="K155" s="168"/>
      <c r="L155" s="168"/>
      <c r="M155" s="168"/>
    </row>
    <row r="156" spans="1:13" x14ac:dyDescent="0.2">
      <c r="A156" s="200"/>
      <c r="B156" s="192"/>
      <c r="C156" s="192"/>
      <c r="D156" s="192"/>
      <c r="E156" s="192"/>
      <c r="F156" s="192"/>
      <c r="G156" s="192"/>
      <c r="H156" s="192"/>
      <c r="I156" s="192"/>
      <c r="J156" s="168"/>
      <c r="K156" s="168"/>
      <c r="L156" s="168"/>
      <c r="M156" s="168"/>
    </row>
    <row r="157" spans="1:13" x14ac:dyDescent="0.2">
      <c r="A157" s="192"/>
      <c r="B157" s="201" t="s">
        <v>30</v>
      </c>
      <c r="C157" s="223" t="str">
        <f>IFERROR(INDEX(B$1:B$100,MATCH(B157,I$1:I$100,0)),"")</f>
        <v>Toivo Ilves (Viljandi)</v>
      </c>
      <c r="D157" s="218"/>
      <c r="E157" s="190">
        <v>13</v>
      </c>
      <c r="F157" s="190"/>
      <c r="G157" s="190"/>
      <c r="H157" s="171"/>
      <c r="I157" s="171"/>
      <c r="J157" s="168"/>
      <c r="K157" s="168"/>
      <c r="L157" s="168"/>
      <c r="M157" s="168"/>
    </row>
    <row r="158" spans="1:13" x14ac:dyDescent="0.2">
      <c r="A158" s="192"/>
      <c r="B158" s="192"/>
      <c r="C158" s="225"/>
      <c r="D158" s="224"/>
      <c r="E158" s="216" t="str">
        <f>IF(COUNT(E157,E159)=2,IF(E157&gt;E159,C157,C159),"")</f>
        <v>Toivo Ilves (Viljandi)</v>
      </c>
      <c r="F158" s="171"/>
      <c r="G158" s="190">
        <v>8</v>
      </c>
      <c r="H158" s="171"/>
      <c r="I158" s="171"/>
      <c r="J158" s="168"/>
      <c r="K158" s="168"/>
      <c r="L158" s="168"/>
      <c r="M158" s="168"/>
    </row>
    <row r="159" spans="1:13" x14ac:dyDescent="0.2">
      <c r="A159" s="192"/>
      <c r="B159" s="201" t="s">
        <v>31</v>
      </c>
      <c r="C159" s="226" t="str">
        <f>IFERROR(INDEX(B$1:B$100,MATCH(B159,I$1:I$100,0)),"")</f>
        <v>Karla Purgats (I-Viru)</v>
      </c>
      <c r="D159" s="220"/>
      <c r="E159" s="184">
        <v>5</v>
      </c>
      <c r="F159" s="208"/>
      <c r="G159" s="190"/>
      <c r="H159" s="171"/>
      <c r="I159" s="171"/>
      <c r="J159" s="168"/>
      <c r="K159" s="168"/>
      <c r="L159" s="168"/>
      <c r="M159" s="168"/>
    </row>
    <row r="160" spans="1:13" ht="13.5" thickBot="1" x14ac:dyDescent="0.25">
      <c r="A160" s="192"/>
      <c r="B160" s="192"/>
      <c r="C160" s="173"/>
      <c r="D160" s="221"/>
      <c r="E160" s="187"/>
      <c r="F160" s="209"/>
      <c r="G160" s="190"/>
      <c r="H160" s="202" t="str">
        <f>IF(COUNT(G158,G162)=2,IF(G158&gt;G162,E158,E162),"")</f>
        <v>Vadim Kozlov (Valga)</v>
      </c>
      <c r="I160" s="171"/>
      <c r="J160" s="168"/>
      <c r="K160" s="168"/>
      <c r="L160" s="168"/>
      <c r="M160" s="168"/>
    </row>
    <row r="161" spans="1:13" x14ac:dyDescent="0.2">
      <c r="A161" s="192"/>
      <c r="B161" s="201" t="s">
        <v>45</v>
      </c>
      <c r="C161" s="223" t="str">
        <f>IFERROR(INDEX(B$1:B$972,MATCH(B161,I$1:I$100,0)),"")</f>
        <v>Pjotr Nikkar (I-Viru)</v>
      </c>
      <c r="D161" s="218"/>
      <c r="E161" s="190">
        <v>11</v>
      </c>
      <c r="F161" s="209"/>
      <c r="G161" s="232"/>
      <c r="H161" s="213" t="s">
        <v>124</v>
      </c>
      <c r="I161" s="212"/>
      <c r="J161" s="168"/>
      <c r="K161" s="168"/>
      <c r="L161" s="168"/>
      <c r="M161" s="168"/>
    </row>
    <row r="162" spans="1:13" x14ac:dyDescent="0.2">
      <c r="A162" s="192"/>
      <c r="B162" s="192"/>
      <c r="C162" s="225"/>
      <c r="D162" s="224"/>
      <c r="E162" s="216" t="str">
        <f>IF(COUNT(E161,E163)=2,IF(E161&gt;E163,C161,C163),"")</f>
        <v>Vadim Kozlov (Valga)</v>
      </c>
      <c r="F162" s="188"/>
      <c r="G162" s="184">
        <v>13</v>
      </c>
      <c r="H162" s="171"/>
      <c r="I162" s="171"/>
      <c r="J162" s="168"/>
      <c r="K162" s="168"/>
      <c r="L162" s="168"/>
      <c r="M162" s="168"/>
    </row>
    <row r="163" spans="1:13" ht="13.5" thickBot="1" x14ac:dyDescent="0.25">
      <c r="A163" s="192"/>
      <c r="B163" s="201" t="s">
        <v>161</v>
      </c>
      <c r="C163" s="226" t="str">
        <f>IFERROR(INDEX(B$1:B$100,MATCH(B163,I$1:I$100,0)),"")</f>
        <v>Vadim Kozlov (Valga)</v>
      </c>
      <c r="D163" s="220"/>
      <c r="E163" s="251">
        <v>13</v>
      </c>
      <c r="F163" s="190"/>
      <c r="G163" s="187"/>
      <c r="H163" s="202" t="str">
        <f>IF(COUNT(G158,G162)=2,IF(G158&lt;G162,E158,E162),"")</f>
        <v>Toivo Ilves (Viljandi)</v>
      </c>
      <c r="I163" s="189"/>
      <c r="J163" s="168"/>
      <c r="K163" s="168"/>
      <c r="L163" s="168"/>
      <c r="M163" s="168"/>
    </row>
    <row r="164" spans="1:13" x14ac:dyDescent="0.2">
      <c r="A164" s="192"/>
      <c r="B164" s="192"/>
      <c r="C164" s="171"/>
      <c r="D164" s="171"/>
      <c r="E164" s="190"/>
      <c r="F164" s="190"/>
      <c r="G164" s="187"/>
      <c r="H164" s="213" t="s">
        <v>143</v>
      </c>
      <c r="I164" s="179"/>
      <c r="J164" s="168"/>
      <c r="K164" s="168"/>
      <c r="L164" s="168"/>
      <c r="M164" s="168"/>
    </row>
    <row r="165" spans="1:13" x14ac:dyDescent="0.2">
      <c r="A165" s="192"/>
      <c r="B165" s="192"/>
      <c r="C165" s="171"/>
      <c r="D165" s="171"/>
      <c r="E165" s="206" t="str">
        <f>IF(COUNT(E157,E159)=2,IF(E157&lt;E159,C157,C159),"")</f>
        <v>Karla Purgats (I-Viru)</v>
      </c>
      <c r="F165" s="171"/>
      <c r="G165" s="190">
        <v>13</v>
      </c>
      <c r="H165" s="171"/>
      <c r="I165" s="171"/>
      <c r="J165" s="168"/>
      <c r="K165" s="168"/>
      <c r="L165" s="168"/>
      <c r="M165" s="168"/>
    </row>
    <row r="166" spans="1:13" ht="13.5" thickBot="1" x14ac:dyDescent="0.25">
      <c r="A166" s="192"/>
      <c r="B166" s="192"/>
      <c r="C166" s="171"/>
      <c r="D166" s="171"/>
      <c r="E166" s="183"/>
      <c r="F166" s="185"/>
      <c r="G166" s="189"/>
      <c r="H166" s="202" t="str">
        <f>IF(COUNT(G165,G167)=2,IF(G165&gt;G167,E165,E167),"")</f>
        <v>Karla Purgats (I-Viru)</v>
      </c>
      <c r="I166" s="189"/>
      <c r="J166" s="168"/>
      <c r="K166" s="168"/>
      <c r="L166" s="168"/>
      <c r="M166" s="168"/>
    </row>
    <row r="167" spans="1:13" x14ac:dyDescent="0.2">
      <c r="A167" s="192"/>
      <c r="B167" s="192"/>
      <c r="C167" s="171"/>
      <c r="D167" s="171"/>
      <c r="E167" s="215" t="str">
        <f>IF(COUNT(E161,E163)=2,IF(E161&lt;E163,C161,C163),"")</f>
        <v>Pjotr Nikkar (I-Viru)</v>
      </c>
      <c r="F167" s="188"/>
      <c r="G167" s="184">
        <v>8</v>
      </c>
      <c r="H167" s="191" t="s">
        <v>144</v>
      </c>
      <c r="I167" s="179"/>
      <c r="J167" s="168"/>
      <c r="K167" s="168"/>
      <c r="L167" s="168"/>
      <c r="M167" s="168"/>
    </row>
    <row r="168" spans="1:13" x14ac:dyDescent="0.2">
      <c r="A168" s="192"/>
      <c r="B168" s="192"/>
      <c r="C168" s="171"/>
      <c r="D168" s="171"/>
      <c r="E168" s="171"/>
      <c r="F168" s="171"/>
      <c r="G168" s="171"/>
      <c r="H168" s="179"/>
      <c r="I168" s="179"/>
      <c r="J168" s="168"/>
      <c r="K168" s="168"/>
      <c r="L168" s="168"/>
      <c r="M168" s="168"/>
    </row>
    <row r="169" spans="1:13" ht="13.5" thickBot="1" x14ac:dyDescent="0.25">
      <c r="A169" s="192"/>
      <c r="B169" s="192"/>
      <c r="C169" s="171"/>
      <c r="D169" s="171"/>
      <c r="E169" s="171"/>
      <c r="F169" s="171"/>
      <c r="G169" s="171"/>
      <c r="H169" s="202" t="str">
        <f>IF(COUNT(G165,G167)=2,IF(G165&lt;G167,E165,E167),"")</f>
        <v>Pjotr Nikkar (I-Viru)</v>
      </c>
      <c r="I169" s="189"/>
      <c r="J169" s="168"/>
      <c r="K169" s="168"/>
      <c r="L169" s="168"/>
      <c r="M169" s="168"/>
    </row>
    <row r="170" spans="1:13" x14ac:dyDescent="0.2">
      <c r="A170" s="192"/>
      <c r="B170" s="192"/>
      <c r="C170" s="171"/>
      <c r="D170" s="171"/>
      <c r="E170" s="179"/>
      <c r="F170" s="179"/>
      <c r="G170" s="171"/>
      <c r="H170" s="170" t="s">
        <v>145</v>
      </c>
      <c r="I170" s="171"/>
      <c r="J170" s="168"/>
      <c r="K170" s="168"/>
      <c r="L170" s="168"/>
      <c r="M170" s="168"/>
    </row>
    <row r="171" spans="1:13" x14ac:dyDescent="0.2">
      <c r="A171" s="168"/>
      <c r="B171" s="168"/>
      <c r="C171" s="168"/>
      <c r="D171" s="168"/>
      <c r="E171" s="168"/>
      <c r="F171" s="168"/>
      <c r="G171" s="168"/>
      <c r="H171" s="169"/>
      <c r="I171" s="169"/>
      <c r="J171" s="169"/>
      <c r="K171" s="169"/>
      <c r="L171" s="168"/>
      <c r="M171" s="168"/>
    </row>
    <row r="172" spans="1:13" ht="13.5" thickBot="1" x14ac:dyDescent="0.25">
      <c r="A172" s="168"/>
      <c r="B172" s="168"/>
      <c r="C172" s="168"/>
      <c r="D172" s="168"/>
      <c r="E172" s="168"/>
      <c r="F172" s="168"/>
      <c r="G172" s="4" t="s">
        <v>142</v>
      </c>
      <c r="H172" s="293" t="str">
        <f>IFERROR(INDEX(B$1:B$100,MATCH(G172,I$1:I$100,0)),"")</f>
        <v>Enn Laanemäe (Võru)</v>
      </c>
      <c r="I172" s="292"/>
      <c r="J172" s="169"/>
      <c r="K172" s="169"/>
      <c r="L172" s="168"/>
      <c r="M172" s="168"/>
    </row>
    <row r="173" spans="1:13" x14ac:dyDescent="0.2">
      <c r="A173" s="168"/>
      <c r="B173" s="168"/>
      <c r="C173" s="168"/>
      <c r="D173" s="168"/>
      <c r="E173" s="168"/>
      <c r="F173" s="168"/>
      <c r="G173" s="168"/>
      <c r="H173" s="100" t="s">
        <v>162</v>
      </c>
      <c r="I173" s="221"/>
      <c r="J173" s="169"/>
      <c r="K173" s="169"/>
      <c r="L173" s="168"/>
      <c r="M173" s="168"/>
    </row>
    <row r="174" spans="1:13" hidden="1" x14ac:dyDescent="0.2">
      <c r="A174" s="168"/>
      <c r="B174" s="168"/>
      <c r="C174" s="168"/>
      <c r="D174" s="168"/>
      <c r="E174" s="168"/>
      <c r="F174" s="168"/>
      <c r="G174" s="168"/>
      <c r="H174" s="169"/>
      <c r="I174" s="169"/>
      <c r="J174" s="169"/>
      <c r="K174" s="169"/>
      <c r="L174" s="168"/>
      <c r="M174" s="168"/>
    </row>
    <row r="175" spans="1:13" hidden="1" x14ac:dyDescent="0.2">
      <c r="A175" s="168"/>
      <c r="B175" s="168"/>
      <c r="C175" s="168"/>
      <c r="D175" s="168"/>
      <c r="E175" s="168"/>
      <c r="F175" s="168"/>
      <c r="G175" s="168"/>
      <c r="H175" s="169"/>
      <c r="I175" s="169"/>
      <c r="J175" s="169"/>
      <c r="K175" s="169"/>
      <c r="L175" s="168"/>
      <c r="M175" s="168"/>
    </row>
    <row r="176" spans="1:13" hidden="1" x14ac:dyDescent="0.2">
      <c r="H176" s="169"/>
      <c r="I176" s="169"/>
      <c r="J176" s="169"/>
      <c r="K176" s="169"/>
    </row>
    <row r="177" spans="8:11" hidden="1" x14ac:dyDescent="0.2">
      <c r="H177" s="169"/>
      <c r="I177" s="169"/>
      <c r="J177" s="169"/>
      <c r="K177" s="169"/>
    </row>
    <row r="178" spans="8:11" hidden="1" x14ac:dyDescent="0.2">
      <c r="H178" s="169"/>
      <c r="I178" s="169"/>
      <c r="J178" s="169"/>
      <c r="K178" s="169"/>
    </row>
    <row r="179" spans="8:11" hidden="1" x14ac:dyDescent="0.2">
      <c r="H179" s="169"/>
      <c r="I179" s="169"/>
      <c r="J179" s="169"/>
      <c r="K179" s="169"/>
    </row>
    <row r="180" spans="8:11" hidden="1" x14ac:dyDescent="0.2">
      <c r="H180" s="169"/>
      <c r="I180" s="169"/>
      <c r="J180" s="169"/>
      <c r="K180" s="169"/>
    </row>
    <row r="181" spans="8:11" hidden="1" x14ac:dyDescent="0.2">
      <c r="H181" s="169"/>
      <c r="I181" s="169"/>
      <c r="J181" s="169"/>
      <c r="K181" s="169"/>
    </row>
    <row r="182" spans="8:11" hidden="1" x14ac:dyDescent="0.2">
      <c r="H182" s="169"/>
      <c r="I182" s="169"/>
      <c r="J182" s="169"/>
      <c r="K182" s="169"/>
    </row>
    <row r="183" spans="8:11" hidden="1" x14ac:dyDescent="0.2">
      <c r="H183" s="169"/>
      <c r="I183" s="169"/>
      <c r="J183" s="169"/>
      <c r="K183" s="169"/>
    </row>
    <row r="184" spans="8:11" hidden="1" x14ac:dyDescent="0.2">
      <c r="H184" s="169"/>
      <c r="I184" s="169"/>
      <c r="J184" s="169"/>
      <c r="K184" s="169"/>
    </row>
    <row r="185" spans="8:11" hidden="1" x14ac:dyDescent="0.2">
      <c r="H185" s="169"/>
      <c r="I185" s="169"/>
      <c r="J185" s="169"/>
      <c r="K185" s="169"/>
    </row>
    <row r="186" spans="8:11" hidden="1" x14ac:dyDescent="0.2">
      <c r="H186" s="169"/>
      <c r="I186" s="169"/>
      <c r="J186" s="169"/>
      <c r="K186" s="169"/>
    </row>
    <row r="187" spans="8:11" hidden="1" x14ac:dyDescent="0.2">
      <c r="H187" s="169"/>
      <c r="I187" s="169"/>
      <c r="J187" s="169"/>
      <c r="K187" s="169"/>
    </row>
    <row r="188" spans="8:11" hidden="1" x14ac:dyDescent="0.2">
      <c r="H188" s="169"/>
      <c r="I188" s="169"/>
      <c r="J188" s="169"/>
      <c r="K188" s="169"/>
    </row>
    <row r="189" spans="8:11" hidden="1" x14ac:dyDescent="0.2">
      <c r="H189" s="169"/>
      <c r="I189" s="169"/>
      <c r="J189" s="169"/>
      <c r="K189" s="169"/>
    </row>
    <row r="190" spans="8:11" hidden="1" x14ac:dyDescent="0.2">
      <c r="H190" s="169"/>
      <c r="I190" s="169"/>
      <c r="J190" s="169"/>
      <c r="K190" s="169"/>
    </row>
    <row r="191" spans="8:11" hidden="1" x14ac:dyDescent="0.2">
      <c r="H191" s="169"/>
      <c r="I191" s="169"/>
      <c r="J191" s="169"/>
      <c r="K191" s="169"/>
    </row>
    <row r="192" spans="8:11" hidden="1" x14ac:dyDescent="0.2">
      <c r="H192" s="169"/>
      <c r="I192" s="169"/>
      <c r="J192" s="169"/>
      <c r="K192" s="169"/>
    </row>
    <row r="193" spans="8:11" hidden="1" x14ac:dyDescent="0.2">
      <c r="H193" s="169"/>
      <c r="I193" s="169"/>
      <c r="J193" s="169"/>
      <c r="K193" s="169"/>
    </row>
    <row r="194" spans="8:11" hidden="1" x14ac:dyDescent="0.2">
      <c r="H194" s="169"/>
      <c r="I194" s="169"/>
      <c r="J194" s="169"/>
      <c r="K194" s="169"/>
    </row>
    <row r="195" spans="8:11" hidden="1" x14ac:dyDescent="0.2">
      <c r="H195" s="169"/>
      <c r="I195" s="169"/>
      <c r="J195" s="169"/>
      <c r="K195" s="169"/>
    </row>
    <row r="196" spans="8:11" hidden="1" x14ac:dyDescent="0.2">
      <c r="H196" s="169"/>
      <c r="I196" s="169"/>
      <c r="J196" s="169"/>
      <c r="K196" s="169"/>
    </row>
    <row r="197" spans="8:11" hidden="1" x14ac:dyDescent="0.2">
      <c r="H197" s="169"/>
      <c r="I197" s="169"/>
      <c r="J197" s="169"/>
      <c r="K197" s="169"/>
    </row>
    <row r="198" spans="8:11" hidden="1" x14ac:dyDescent="0.2">
      <c r="H198" s="169"/>
      <c r="I198" s="169"/>
      <c r="J198" s="169"/>
      <c r="K198" s="169"/>
    </row>
    <row r="199" spans="8:11" hidden="1" x14ac:dyDescent="0.2">
      <c r="H199" s="169"/>
      <c r="I199" s="169"/>
      <c r="J199" s="169"/>
      <c r="K199" s="169"/>
    </row>
    <row r="200" spans="8:11" hidden="1" x14ac:dyDescent="0.2">
      <c r="H200" s="169"/>
      <c r="I200" s="169"/>
      <c r="J200" s="169"/>
      <c r="K200" s="169"/>
    </row>
    <row r="201" spans="8:11" hidden="1" x14ac:dyDescent="0.2">
      <c r="H201" s="169"/>
      <c r="I201" s="169"/>
      <c r="J201" s="169"/>
      <c r="K201" s="169"/>
    </row>
    <row r="202" spans="8:11" hidden="1" x14ac:dyDescent="0.2">
      <c r="H202" s="169"/>
      <c r="I202" s="169"/>
      <c r="J202" s="169"/>
      <c r="K202" s="169"/>
    </row>
    <row r="203" spans="8:11" hidden="1" x14ac:dyDescent="0.2">
      <c r="H203" s="169"/>
      <c r="I203" s="169"/>
      <c r="J203" s="169"/>
      <c r="K203" s="169"/>
    </row>
    <row r="204" spans="8:11" hidden="1" x14ac:dyDescent="0.2">
      <c r="H204" s="169"/>
      <c r="I204" s="169"/>
      <c r="J204" s="169"/>
      <c r="K204" s="169"/>
    </row>
    <row r="205" spans="8:11" hidden="1" x14ac:dyDescent="0.2">
      <c r="H205" s="169"/>
      <c r="I205" s="169"/>
      <c r="J205" s="169"/>
      <c r="K205" s="169"/>
    </row>
    <row r="206" spans="8:11" hidden="1" x14ac:dyDescent="0.2">
      <c r="H206" s="169"/>
      <c r="I206" s="169"/>
      <c r="J206" s="169"/>
      <c r="K206" s="169"/>
    </row>
    <row r="207" spans="8:11" hidden="1" x14ac:dyDescent="0.2">
      <c r="H207" s="169"/>
      <c r="I207" s="169"/>
      <c r="J207" s="169"/>
      <c r="K207" s="169"/>
    </row>
    <row r="208" spans="8:11" hidden="1" x14ac:dyDescent="0.2">
      <c r="H208" s="169"/>
      <c r="I208" s="169"/>
      <c r="J208" s="169"/>
      <c r="K208" s="169"/>
    </row>
    <row r="209" spans="8:11" hidden="1" x14ac:dyDescent="0.2">
      <c r="H209" s="169"/>
      <c r="I209" s="169"/>
      <c r="J209" s="169"/>
      <c r="K209" s="169"/>
    </row>
    <row r="210" spans="8:11" hidden="1" x14ac:dyDescent="0.2">
      <c r="H210" s="169"/>
      <c r="I210" s="169"/>
      <c r="J210" s="169"/>
      <c r="K210" s="169"/>
    </row>
    <row r="211" spans="8:11" hidden="1" x14ac:dyDescent="0.2">
      <c r="H211" s="169"/>
      <c r="I211" s="169"/>
      <c r="J211" s="169"/>
      <c r="K211" s="169"/>
    </row>
    <row r="212" spans="8:11" hidden="1" x14ac:dyDescent="0.2">
      <c r="H212" s="169"/>
      <c r="I212" s="169"/>
      <c r="J212" s="169"/>
      <c r="K212" s="169"/>
    </row>
    <row r="213" spans="8:11" hidden="1" x14ac:dyDescent="0.2">
      <c r="H213" s="169"/>
      <c r="I213" s="169"/>
      <c r="J213" s="169"/>
      <c r="K213" s="169"/>
    </row>
    <row r="214" spans="8:11" hidden="1" x14ac:dyDescent="0.2">
      <c r="H214" s="169"/>
      <c r="I214" s="169"/>
      <c r="J214" s="169"/>
      <c r="K214" s="169"/>
    </row>
    <row r="215" spans="8:11" hidden="1" x14ac:dyDescent="0.2">
      <c r="H215" s="169"/>
      <c r="I215" s="169"/>
      <c r="J215" s="169"/>
      <c r="K215" s="169"/>
    </row>
    <row r="216" spans="8:11" hidden="1" x14ac:dyDescent="0.2">
      <c r="H216" s="169"/>
      <c r="I216" s="169"/>
      <c r="J216" s="169"/>
      <c r="K216" s="169"/>
    </row>
    <row r="217" spans="8:11" hidden="1" x14ac:dyDescent="0.2">
      <c r="H217" s="169"/>
      <c r="I217" s="169"/>
      <c r="J217" s="169"/>
      <c r="K217" s="169"/>
    </row>
    <row r="218" spans="8:11" hidden="1" x14ac:dyDescent="0.2">
      <c r="H218" s="169"/>
      <c r="I218" s="169"/>
      <c r="J218" s="169"/>
      <c r="K218" s="169"/>
    </row>
    <row r="219" spans="8:11" hidden="1" x14ac:dyDescent="0.2">
      <c r="H219" s="169"/>
      <c r="I219" s="169"/>
      <c r="J219" s="169"/>
      <c r="K219" s="169"/>
    </row>
    <row r="220" spans="8:11" hidden="1" x14ac:dyDescent="0.2">
      <c r="H220" s="169"/>
      <c r="I220" s="169"/>
      <c r="J220" s="169"/>
      <c r="K220" s="169"/>
    </row>
    <row r="221" spans="8:11" hidden="1" x14ac:dyDescent="0.2">
      <c r="H221" s="169"/>
      <c r="I221" s="169"/>
      <c r="J221" s="169"/>
      <c r="K221" s="169"/>
    </row>
    <row r="222" spans="8:11" hidden="1" x14ac:dyDescent="0.2">
      <c r="H222" s="169"/>
      <c r="I222" s="169"/>
      <c r="J222" s="169"/>
      <c r="K222" s="169"/>
    </row>
    <row r="223" spans="8:11" hidden="1" x14ac:dyDescent="0.2">
      <c r="H223" s="169"/>
      <c r="I223" s="169"/>
      <c r="J223" s="169"/>
      <c r="K223" s="169"/>
    </row>
    <row r="224" spans="8:11" hidden="1" x14ac:dyDescent="0.2">
      <c r="H224" s="169"/>
      <c r="I224" s="169"/>
      <c r="J224" s="169"/>
      <c r="K224" s="169"/>
    </row>
    <row r="225" spans="8:11" hidden="1" x14ac:dyDescent="0.2">
      <c r="H225" s="169"/>
      <c r="I225" s="169"/>
      <c r="J225" s="169"/>
      <c r="K225" s="169"/>
    </row>
    <row r="226" spans="8:11" hidden="1" x14ac:dyDescent="0.2">
      <c r="H226" s="169"/>
      <c r="I226" s="169"/>
      <c r="J226" s="169"/>
      <c r="K226" s="169"/>
    </row>
    <row r="227" spans="8:11" hidden="1" x14ac:dyDescent="0.2">
      <c r="H227" s="169"/>
      <c r="I227" s="169"/>
      <c r="J227" s="169"/>
      <c r="K227" s="169"/>
    </row>
    <row r="228" spans="8:11" hidden="1" x14ac:dyDescent="0.2">
      <c r="H228" s="169"/>
      <c r="I228" s="169"/>
      <c r="J228" s="169"/>
      <c r="K228" s="169"/>
    </row>
    <row r="229" spans="8:11" hidden="1" x14ac:dyDescent="0.2">
      <c r="H229" s="169"/>
      <c r="I229" s="169"/>
      <c r="J229" s="169"/>
      <c r="K229" s="169"/>
    </row>
    <row r="230" spans="8:11" hidden="1" x14ac:dyDescent="0.2">
      <c r="H230" s="169"/>
      <c r="I230" s="169"/>
      <c r="J230" s="169"/>
      <c r="K230" s="169"/>
    </row>
    <row r="231" spans="8:11" hidden="1" x14ac:dyDescent="0.2">
      <c r="H231" s="169"/>
      <c r="I231" s="169"/>
      <c r="J231" s="169"/>
      <c r="K231" s="169"/>
    </row>
    <row r="232" spans="8:11" hidden="1" x14ac:dyDescent="0.2">
      <c r="H232" s="169"/>
      <c r="I232" s="169"/>
      <c r="J232" s="169"/>
      <c r="K232" s="169"/>
    </row>
    <row r="233" spans="8:11" hidden="1" x14ac:dyDescent="0.2">
      <c r="H233" s="169"/>
      <c r="I233" s="169"/>
      <c r="J233" s="169"/>
      <c r="K233" s="169"/>
    </row>
    <row r="234" spans="8:11" hidden="1" x14ac:dyDescent="0.2">
      <c r="H234" s="169"/>
      <c r="I234" s="169"/>
      <c r="J234" s="169"/>
      <c r="K234" s="169"/>
    </row>
    <row r="235" spans="8:11" hidden="1" x14ac:dyDescent="0.2">
      <c r="H235" s="169"/>
      <c r="I235" s="169"/>
      <c r="J235" s="169"/>
      <c r="K235" s="169"/>
    </row>
    <row r="236" spans="8:11" hidden="1" x14ac:dyDescent="0.2">
      <c r="H236" s="169"/>
      <c r="I236" s="169"/>
      <c r="J236" s="169"/>
      <c r="K236" s="169"/>
    </row>
    <row r="237" spans="8:11" hidden="1" x14ac:dyDescent="0.2">
      <c r="H237" s="169"/>
      <c r="I237" s="169"/>
      <c r="J237" s="169"/>
      <c r="K237" s="169"/>
    </row>
    <row r="238" spans="8:11" hidden="1" x14ac:dyDescent="0.2">
      <c r="H238" s="169"/>
      <c r="I238" s="169"/>
      <c r="J238" s="169"/>
      <c r="K238" s="169"/>
    </row>
    <row r="239" spans="8:11" hidden="1" x14ac:dyDescent="0.2">
      <c r="H239" s="169"/>
      <c r="I239" s="169"/>
      <c r="J239" s="169"/>
      <c r="K239" s="169"/>
    </row>
    <row r="240" spans="8:11" hidden="1" x14ac:dyDescent="0.2">
      <c r="H240" s="169"/>
      <c r="I240" s="169"/>
      <c r="J240" s="169"/>
      <c r="K240" s="169"/>
    </row>
    <row r="241" spans="8:11" hidden="1" x14ac:dyDescent="0.2">
      <c r="H241" s="169"/>
      <c r="I241" s="169"/>
      <c r="J241" s="169"/>
      <c r="K241" s="169"/>
    </row>
    <row r="242" spans="8:11" hidden="1" x14ac:dyDescent="0.2">
      <c r="H242" s="169"/>
      <c r="I242" s="169"/>
      <c r="J242" s="169"/>
      <c r="K242" s="169"/>
    </row>
    <row r="243" spans="8:11" hidden="1" x14ac:dyDescent="0.2">
      <c r="H243" s="169"/>
      <c r="I243" s="169"/>
      <c r="J243" s="169"/>
      <c r="K243" s="169"/>
    </row>
    <row r="244" spans="8:11" hidden="1" x14ac:dyDescent="0.2">
      <c r="H244" s="169"/>
      <c r="I244" s="169"/>
      <c r="J244" s="169"/>
      <c r="K244" s="169"/>
    </row>
    <row r="245" spans="8:11" hidden="1" x14ac:dyDescent="0.2">
      <c r="H245" s="169"/>
      <c r="I245" s="169"/>
      <c r="J245" s="169"/>
      <c r="K245" s="169"/>
    </row>
    <row r="246" spans="8:11" hidden="1" x14ac:dyDescent="0.2">
      <c r="H246" s="169"/>
      <c r="I246" s="169"/>
      <c r="J246" s="169"/>
      <c r="K246" s="169"/>
    </row>
    <row r="247" spans="8:11" hidden="1" x14ac:dyDescent="0.2">
      <c r="H247" s="169"/>
      <c r="I247" s="169"/>
      <c r="J247" s="169"/>
      <c r="K247" s="169"/>
    </row>
    <row r="248" spans="8:11" hidden="1" x14ac:dyDescent="0.2">
      <c r="H248" s="169"/>
      <c r="I248" s="169"/>
      <c r="J248" s="169"/>
      <c r="K248" s="169"/>
    </row>
    <row r="249" spans="8:11" hidden="1" x14ac:dyDescent="0.2">
      <c r="H249" s="169"/>
      <c r="I249" s="169"/>
      <c r="J249" s="169"/>
      <c r="K249" s="169"/>
    </row>
    <row r="250" spans="8:11" hidden="1" x14ac:dyDescent="0.2">
      <c r="H250" s="169"/>
      <c r="I250" s="169"/>
      <c r="J250" s="169"/>
      <c r="K250" s="169"/>
    </row>
    <row r="251" spans="8:11" hidden="1" x14ac:dyDescent="0.2">
      <c r="H251" s="169"/>
      <c r="I251" s="169"/>
      <c r="J251" s="169"/>
      <c r="K251" s="169"/>
    </row>
    <row r="252" spans="8:11" hidden="1" x14ac:dyDescent="0.2">
      <c r="H252" s="169"/>
      <c r="I252" s="169"/>
      <c r="J252" s="169"/>
      <c r="K252" s="169"/>
    </row>
    <row r="253" spans="8:11" hidden="1" x14ac:dyDescent="0.2">
      <c r="H253" s="169"/>
      <c r="I253" s="169"/>
      <c r="J253" s="169"/>
      <c r="K253" s="169"/>
    </row>
    <row r="254" spans="8:11" hidden="1" x14ac:dyDescent="0.2">
      <c r="H254" s="169"/>
      <c r="I254" s="169"/>
      <c r="J254" s="169"/>
      <c r="K254" s="169"/>
    </row>
    <row r="255" spans="8:11" hidden="1" x14ac:dyDescent="0.2">
      <c r="H255" s="169"/>
      <c r="I255" s="169"/>
      <c r="J255" s="169"/>
      <c r="K255" s="169"/>
    </row>
    <row r="256" spans="8:11" hidden="1" x14ac:dyDescent="0.2">
      <c r="H256" s="169"/>
      <c r="I256" s="169"/>
      <c r="J256" s="169"/>
      <c r="K256" s="169"/>
    </row>
    <row r="257" spans="8:11" hidden="1" x14ac:dyDescent="0.2">
      <c r="H257" s="169"/>
      <c r="I257" s="169"/>
      <c r="J257" s="169"/>
      <c r="K257" s="169"/>
    </row>
    <row r="258" spans="8:11" hidden="1" x14ac:dyDescent="0.2">
      <c r="H258" s="169"/>
      <c r="I258" s="169"/>
      <c r="J258" s="169"/>
      <c r="K258" s="169"/>
    </row>
    <row r="259" spans="8:11" hidden="1" x14ac:dyDescent="0.2">
      <c r="H259" s="169"/>
      <c r="I259" s="169"/>
      <c r="J259" s="169"/>
      <c r="K259" s="169"/>
    </row>
    <row r="260" spans="8:11" hidden="1" x14ac:dyDescent="0.2">
      <c r="H260" s="169"/>
      <c r="I260" s="169"/>
      <c r="J260" s="169"/>
      <c r="K260" s="169"/>
    </row>
    <row r="261" spans="8:11" hidden="1" x14ac:dyDescent="0.2">
      <c r="H261" s="169"/>
      <c r="I261" s="169"/>
      <c r="J261" s="169"/>
      <c r="K261" s="169"/>
    </row>
    <row r="262" spans="8:11" hidden="1" x14ac:dyDescent="0.2">
      <c r="H262" s="169"/>
      <c r="I262" s="169"/>
      <c r="J262" s="169"/>
      <c r="K262" s="169"/>
    </row>
    <row r="263" spans="8:11" hidden="1" x14ac:dyDescent="0.2">
      <c r="H263" s="169"/>
      <c r="I263" s="169"/>
      <c r="J263" s="169"/>
      <c r="K263" s="169"/>
    </row>
    <row r="264" spans="8:11" hidden="1" x14ac:dyDescent="0.2">
      <c r="H264" s="169"/>
      <c r="I264" s="169"/>
      <c r="J264" s="169"/>
      <c r="K264" s="169"/>
    </row>
    <row r="265" spans="8:11" hidden="1" x14ac:dyDescent="0.2">
      <c r="H265" s="169"/>
      <c r="I265" s="169"/>
      <c r="J265" s="169"/>
      <c r="K265" s="169"/>
    </row>
    <row r="266" spans="8:11" hidden="1" x14ac:dyDescent="0.2">
      <c r="H266" s="169"/>
      <c r="I266" s="169"/>
      <c r="J266" s="169"/>
      <c r="K266" s="169"/>
    </row>
    <row r="267" spans="8:11" hidden="1" x14ac:dyDescent="0.2">
      <c r="H267" s="169"/>
      <c r="I267" s="169"/>
      <c r="J267" s="169"/>
      <c r="K267" s="169"/>
    </row>
    <row r="268" spans="8:11" hidden="1" x14ac:dyDescent="0.2">
      <c r="H268" s="169"/>
      <c r="I268" s="169"/>
      <c r="J268" s="169"/>
      <c r="K268" s="169"/>
    </row>
    <row r="269" spans="8:11" hidden="1" x14ac:dyDescent="0.2">
      <c r="H269" s="169"/>
      <c r="I269" s="169"/>
      <c r="J269" s="169"/>
      <c r="K269" s="169"/>
    </row>
    <row r="270" spans="8:11" hidden="1" x14ac:dyDescent="0.2">
      <c r="H270" s="169"/>
      <c r="I270" s="169"/>
      <c r="J270" s="169"/>
      <c r="K270" s="169"/>
    </row>
    <row r="271" spans="8:11" hidden="1" x14ac:dyDescent="0.2">
      <c r="H271" s="169"/>
      <c r="I271" s="169"/>
      <c r="J271" s="169"/>
      <c r="K271" s="169"/>
    </row>
    <row r="272" spans="8:11" hidden="1" x14ac:dyDescent="0.2">
      <c r="H272" s="169"/>
      <c r="I272" s="169"/>
      <c r="J272" s="169"/>
      <c r="K272" s="169"/>
    </row>
    <row r="273" spans="8:11" hidden="1" x14ac:dyDescent="0.2">
      <c r="H273" s="169"/>
      <c r="I273" s="169"/>
      <c r="J273" s="169"/>
      <c r="K273" s="169"/>
    </row>
    <row r="274" spans="8:11" hidden="1" x14ac:dyDescent="0.2">
      <c r="H274" s="169"/>
      <c r="I274" s="169"/>
      <c r="J274" s="169"/>
      <c r="K274" s="169"/>
    </row>
    <row r="275" spans="8:11" hidden="1" x14ac:dyDescent="0.2">
      <c r="H275" s="169"/>
      <c r="I275" s="169"/>
      <c r="J275" s="169"/>
      <c r="K275" s="169"/>
    </row>
    <row r="276" spans="8:11" hidden="1" x14ac:dyDescent="0.2">
      <c r="H276" s="169"/>
      <c r="I276" s="169"/>
      <c r="J276" s="169"/>
      <c r="K276" s="169"/>
    </row>
    <row r="277" spans="8:11" hidden="1" x14ac:dyDescent="0.2">
      <c r="H277" s="169"/>
      <c r="I277" s="169"/>
      <c r="J277" s="169"/>
      <c r="K277" s="169"/>
    </row>
    <row r="278" spans="8:11" hidden="1" x14ac:dyDescent="0.2">
      <c r="H278" s="169"/>
      <c r="I278" s="169"/>
      <c r="J278" s="169"/>
      <c r="K278" s="169"/>
    </row>
    <row r="279" spans="8:11" hidden="1" x14ac:dyDescent="0.2">
      <c r="H279" s="169"/>
      <c r="I279" s="169"/>
      <c r="J279" s="169"/>
      <c r="K279" s="169"/>
    </row>
    <row r="280" spans="8:11" hidden="1" x14ac:dyDescent="0.2">
      <c r="H280" s="169"/>
      <c r="I280" s="169"/>
      <c r="J280" s="169"/>
      <c r="K280" s="169"/>
    </row>
    <row r="281" spans="8:11" hidden="1" x14ac:dyDescent="0.2">
      <c r="H281" s="169"/>
      <c r="I281" s="169"/>
      <c r="J281" s="169"/>
      <c r="K281" s="169"/>
    </row>
    <row r="282" spans="8:11" hidden="1" x14ac:dyDescent="0.2">
      <c r="H282" s="169"/>
      <c r="I282" s="169"/>
      <c r="J282" s="169"/>
      <c r="K282" s="169"/>
    </row>
    <row r="283" spans="8:11" hidden="1" x14ac:dyDescent="0.2">
      <c r="H283" s="169"/>
      <c r="I283" s="169"/>
      <c r="J283" s="169"/>
      <c r="K283" s="169"/>
    </row>
    <row r="284" spans="8:11" hidden="1" x14ac:dyDescent="0.2">
      <c r="H284" s="169"/>
      <c r="I284" s="169"/>
      <c r="J284" s="169"/>
      <c r="K284" s="169"/>
    </row>
    <row r="285" spans="8:11" hidden="1" x14ac:dyDescent="0.2">
      <c r="H285" s="169"/>
      <c r="I285" s="169"/>
      <c r="J285" s="169"/>
      <c r="K285" s="169"/>
    </row>
    <row r="286" spans="8:11" hidden="1" x14ac:dyDescent="0.2">
      <c r="H286" s="169"/>
      <c r="I286" s="169"/>
      <c r="J286" s="169"/>
      <c r="K286" s="169"/>
    </row>
    <row r="287" spans="8:11" hidden="1" x14ac:dyDescent="0.2">
      <c r="H287" s="169"/>
      <c r="I287" s="169"/>
      <c r="J287" s="169"/>
      <c r="K287" s="169"/>
    </row>
    <row r="288" spans="8:11" hidden="1" x14ac:dyDescent="0.2">
      <c r="H288" s="169"/>
      <c r="I288" s="169"/>
      <c r="J288" s="169"/>
      <c r="K288" s="169"/>
    </row>
    <row r="289" spans="1:35" hidden="1" x14ac:dyDescent="0.2">
      <c r="H289" s="169"/>
      <c r="I289" s="169"/>
      <c r="J289" s="169"/>
      <c r="K289" s="169"/>
    </row>
    <row r="290" spans="1:35" hidden="1" x14ac:dyDescent="0.2">
      <c r="H290" s="169"/>
      <c r="I290" s="169"/>
      <c r="J290" s="169"/>
      <c r="K290" s="169"/>
    </row>
    <row r="291" spans="1:35" hidden="1" x14ac:dyDescent="0.2">
      <c r="H291" s="169"/>
      <c r="I291" s="169"/>
      <c r="J291" s="169"/>
      <c r="K291" s="169"/>
    </row>
    <row r="292" spans="1:35" hidden="1" x14ac:dyDescent="0.2">
      <c r="H292" s="169"/>
      <c r="I292" s="169"/>
      <c r="J292" s="169"/>
      <c r="K292" s="169"/>
    </row>
    <row r="293" spans="1:35" hidden="1" x14ac:dyDescent="0.2">
      <c r="H293" s="169"/>
      <c r="I293" s="169"/>
      <c r="J293" s="169"/>
      <c r="K293" s="169"/>
    </row>
    <row r="294" spans="1:35" hidden="1" x14ac:dyDescent="0.2">
      <c r="H294" s="169"/>
      <c r="I294" s="169"/>
      <c r="J294" s="169"/>
      <c r="K294" s="169"/>
    </row>
    <row r="295" spans="1:35" hidden="1" x14ac:dyDescent="0.2">
      <c r="H295" s="169"/>
      <c r="I295" s="169"/>
      <c r="J295" s="169"/>
      <c r="K295" s="169"/>
    </row>
    <row r="296" spans="1:35" hidden="1" x14ac:dyDescent="0.2">
      <c r="H296" s="169"/>
      <c r="I296" s="169"/>
      <c r="J296" s="169"/>
      <c r="K296" s="169"/>
    </row>
    <row r="297" spans="1:35" hidden="1" x14ac:dyDescent="0.2">
      <c r="H297" s="169"/>
      <c r="I297" s="169"/>
      <c r="J297" s="169"/>
      <c r="K297" s="169"/>
    </row>
    <row r="298" spans="1:35" x14ac:dyDescent="0.2">
      <c r="H298" s="169"/>
      <c r="I298" s="169"/>
      <c r="J298" s="169"/>
      <c r="K298" s="169"/>
    </row>
    <row r="299" spans="1:35" x14ac:dyDescent="0.2">
      <c r="A299" s="2" t="s">
        <v>53</v>
      </c>
      <c r="B299" s="56" t="s">
        <v>70</v>
      </c>
      <c r="C299" s="57"/>
      <c r="D299" s="22" t="s">
        <v>36</v>
      </c>
      <c r="E299" s="22" t="s">
        <v>72</v>
      </c>
      <c r="H299" s="169"/>
      <c r="I299" s="169"/>
      <c r="J299" s="169"/>
      <c r="K299" s="169"/>
      <c r="R299" s="166" t="s">
        <v>69</v>
      </c>
      <c r="S299" s="296">
        <v>3.0000000000000001E-3</v>
      </c>
      <c r="T299" s="295" t="s">
        <v>94</v>
      </c>
      <c r="U299" s="295" t="s">
        <v>95</v>
      </c>
      <c r="V299" s="297" t="s">
        <v>73</v>
      </c>
      <c r="W299" s="295" t="s">
        <v>96</v>
      </c>
      <c r="X299" s="295" t="s">
        <v>97</v>
      </c>
      <c r="Y299" s="295" t="s">
        <v>77</v>
      </c>
      <c r="Z299" s="295" t="s">
        <v>80</v>
      </c>
      <c r="AA299" s="295" t="s">
        <v>98</v>
      </c>
      <c r="AB299" s="295" t="s">
        <v>99</v>
      </c>
      <c r="AC299" s="295" t="s">
        <v>100</v>
      </c>
      <c r="AD299" s="295" t="s">
        <v>78</v>
      </c>
      <c r="AE299" s="295" t="s">
        <v>75</v>
      </c>
      <c r="AF299" s="295" t="s">
        <v>74</v>
      </c>
      <c r="AG299" s="295" t="s">
        <v>79</v>
      </c>
      <c r="AH299" s="295" t="s">
        <v>76</v>
      </c>
      <c r="AI299" s="295" t="s">
        <v>230</v>
      </c>
    </row>
    <row r="300" spans="1:35" x14ac:dyDescent="0.2">
      <c r="A300" s="2">
        <v>1</v>
      </c>
      <c r="B300" s="58" t="str">
        <f>IFERROR(INDEX(H$100:H$300,MATCH(A300&amp;". koht",H$101:H$301,0)),"")</f>
        <v>Enno Konsa (I-Viru)</v>
      </c>
      <c r="C300" s="95"/>
      <c r="D300" s="94">
        <f>IFERROR(INDEX(Nimed!C:C,MATCH(B:B,Nimed!B:B,0)),"")</f>
        <v>15779</v>
      </c>
      <c r="E300" s="89">
        <f>IF(LEN(B301)&gt;0,10,"")</f>
        <v>10</v>
      </c>
      <c r="R300" s="298" t="str">
        <f>MID(B300,FIND("(",B300)+1,FIND(")",B300)-FIND("(",B300)-1)</f>
        <v>I-Viru</v>
      </c>
      <c r="S300" s="299">
        <f>E300+S$299</f>
        <v>10.003</v>
      </c>
      <c r="T300" s="299" t="str">
        <f t="shared" ref="T300:AI315" si="0">IF($R300=T$299,$S300,"")</f>
        <v/>
      </c>
      <c r="U300" s="299" t="str">
        <f t="shared" si="0"/>
        <v/>
      </c>
      <c r="V300" s="299">
        <f>IF($R300=V$299,$S300,"")</f>
        <v>10.003</v>
      </c>
      <c r="W300" s="299" t="str">
        <f t="shared" ref="W300:AI315" si="1">IF($R300=W$299,$S300,"")</f>
        <v/>
      </c>
      <c r="X300" s="299" t="str">
        <f t="shared" si="1"/>
        <v/>
      </c>
      <c r="Y300" s="299" t="str">
        <f t="shared" si="1"/>
        <v/>
      </c>
      <c r="Z300" s="299" t="str">
        <f t="shared" si="1"/>
        <v/>
      </c>
      <c r="AA300" s="299" t="str">
        <f t="shared" si="1"/>
        <v/>
      </c>
      <c r="AB300" s="299" t="str">
        <f t="shared" si="1"/>
        <v/>
      </c>
      <c r="AC300" s="299" t="str">
        <f t="shared" si="1"/>
        <v/>
      </c>
      <c r="AD300" s="299" t="str">
        <f t="shared" si="1"/>
        <v/>
      </c>
      <c r="AE300" s="299" t="str">
        <f t="shared" si="1"/>
        <v/>
      </c>
      <c r="AF300" s="299" t="str">
        <f t="shared" si="1"/>
        <v/>
      </c>
      <c r="AG300" s="299" t="str">
        <f t="shared" si="1"/>
        <v/>
      </c>
      <c r="AH300" s="299" t="str">
        <f t="shared" si="1"/>
        <v/>
      </c>
      <c r="AI300" s="299" t="str">
        <f t="shared" si="1"/>
        <v/>
      </c>
    </row>
    <row r="301" spans="1:35" x14ac:dyDescent="0.2">
      <c r="A301" s="2">
        <v>2</v>
      </c>
      <c r="B301" s="59" t="str">
        <f t="shared" ref="B301:B309" si="2">IFERROR(INDEX(H$100:H$300,MATCH(A301&amp;". koht",H$101:H$301,0)),"")</f>
        <v>Enn Mainla (Tartu)</v>
      </c>
      <c r="C301" s="96"/>
      <c r="D301" s="94">
        <f>IFERROR(INDEX(Nimed!C:C,MATCH(B:B,Nimed!B:B,0)),"")</f>
        <v>16397</v>
      </c>
      <c r="E301" s="89">
        <f>IF(LEN(B301)&gt;0,IF(E300-1&gt;=1,E300-1,0),"")</f>
        <v>9</v>
      </c>
      <c r="R301" s="298" t="str">
        <f t="shared" ref="R301:R311" si="3">IFERROR(MID(B301,FIND("(",B301)+1,FIND(")",B301)-FIND("(",B301)-1),"")</f>
        <v>Tartu</v>
      </c>
      <c r="S301" s="299">
        <f t="shared" ref="S301:S311" si="4">E301+S$299</f>
        <v>9.0030000000000001</v>
      </c>
      <c r="T301" s="299" t="str">
        <f t="shared" si="0"/>
        <v/>
      </c>
      <c r="U301" s="299" t="str">
        <f t="shared" si="0"/>
        <v/>
      </c>
      <c r="V301" s="299" t="str">
        <f t="shared" si="0"/>
        <v/>
      </c>
      <c r="W301" s="299" t="str">
        <f t="shared" si="0"/>
        <v/>
      </c>
      <c r="X301" s="299" t="str">
        <f t="shared" si="0"/>
        <v/>
      </c>
      <c r="Y301" s="299" t="str">
        <f t="shared" si="0"/>
        <v/>
      </c>
      <c r="Z301" s="299" t="str">
        <f t="shared" si="0"/>
        <v/>
      </c>
      <c r="AA301" s="299" t="str">
        <f t="shared" si="0"/>
        <v/>
      </c>
      <c r="AB301" s="299" t="str">
        <f t="shared" si="0"/>
        <v/>
      </c>
      <c r="AC301" s="299" t="str">
        <f t="shared" si="0"/>
        <v/>
      </c>
      <c r="AD301" s="299" t="str">
        <f t="shared" si="0"/>
        <v/>
      </c>
      <c r="AE301" s="299">
        <f t="shared" si="0"/>
        <v>9.0030000000000001</v>
      </c>
      <c r="AF301" s="299" t="str">
        <f t="shared" si="0"/>
        <v/>
      </c>
      <c r="AG301" s="299" t="str">
        <f t="shared" si="0"/>
        <v/>
      </c>
      <c r="AH301" s="299" t="str">
        <f t="shared" si="0"/>
        <v/>
      </c>
      <c r="AI301" s="299" t="str">
        <f t="shared" si="0"/>
        <v/>
      </c>
    </row>
    <row r="302" spans="1:35" x14ac:dyDescent="0.2">
      <c r="A302" s="2">
        <v>3</v>
      </c>
      <c r="B302" s="60" t="str">
        <f t="shared" si="2"/>
        <v>Aarne Peterson (Tartu)</v>
      </c>
      <c r="C302" s="97"/>
      <c r="D302" s="94">
        <f>IFERROR(INDEX(Nimed!C:C,MATCH(B:B,Nimed!B:B,0)),"")</f>
        <v>16931</v>
      </c>
      <c r="E302" s="89">
        <f t="shared" ref="E302:E316" si="5">IF(LEN(B302)&gt;0,IF(E301-1&gt;=1,E301-1,0),"")</f>
        <v>8</v>
      </c>
      <c r="R302" s="298" t="str">
        <f t="shared" si="3"/>
        <v>Tartu</v>
      </c>
      <c r="S302" s="299">
        <f t="shared" si="4"/>
        <v>8.0030000000000001</v>
      </c>
      <c r="T302" s="299" t="str">
        <f t="shared" si="0"/>
        <v/>
      </c>
      <c r="U302" s="299" t="str">
        <f t="shared" si="0"/>
        <v/>
      </c>
      <c r="V302" s="299" t="str">
        <f t="shared" si="0"/>
        <v/>
      </c>
      <c r="W302" s="299" t="str">
        <f t="shared" si="1"/>
        <v/>
      </c>
      <c r="X302" s="299" t="str">
        <f t="shared" si="1"/>
        <v/>
      </c>
      <c r="Y302" s="299" t="str">
        <f t="shared" si="1"/>
        <v/>
      </c>
      <c r="Z302" s="299" t="str">
        <f t="shared" si="1"/>
        <v/>
      </c>
      <c r="AA302" s="299" t="str">
        <f t="shared" si="1"/>
        <v/>
      </c>
      <c r="AB302" s="299" t="str">
        <f t="shared" si="1"/>
        <v/>
      </c>
      <c r="AC302" s="299" t="str">
        <f t="shared" si="1"/>
        <v/>
      </c>
      <c r="AD302" s="299" t="str">
        <f t="shared" si="1"/>
        <v/>
      </c>
      <c r="AE302" s="299">
        <f t="shared" si="1"/>
        <v>8.0030000000000001</v>
      </c>
      <c r="AF302" s="299" t="str">
        <f t="shared" si="1"/>
        <v/>
      </c>
      <c r="AG302" s="299" t="str">
        <f t="shared" si="1"/>
        <v/>
      </c>
      <c r="AH302" s="299" t="str">
        <f t="shared" si="1"/>
        <v/>
      </c>
      <c r="AI302" s="299" t="str">
        <f t="shared" si="1"/>
        <v/>
      </c>
    </row>
    <row r="303" spans="1:35" x14ac:dyDescent="0.2">
      <c r="A303" s="2">
        <v>4</v>
      </c>
      <c r="B303" s="61" t="str">
        <f t="shared" si="2"/>
        <v>Jüri Erm (Tartu)</v>
      </c>
      <c r="C303" s="98"/>
      <c r="D303" s="94">
        <f>IFERROR(INDEX(Nimed!C:C,MATCH(B:B,Nimed!B:B,0)),"")</f>
        <v>15060</v>
      </c>
      <c r="E303" s="89">
        <f t="shared" si="5"/>
        <v>7</v>
      </c>
      <c r="R303" s="298" t="str">
        <f t="shared" si="3"/>
        <v>Tartu</v>
      </c>
      <c r="S303" s="299">
        <f t="shared" si="4"/>
        <v>7.0030000000000001</v>
      </c>
      <c r="T303" s="299" t="str">
        <f t="shared" si="0"/>
        <v/>
      </c>
      <c r="U303" s="299" t="str">
        <f t="shared" si="0"/>
        <v/>
      </c>
      <c r="V303" s="299" t="str">
        <f t="shared" si="0"/>
        <v/>
      </c>
      <c r="W303" s="299" t="str">
        <f t="shared" si="1"/>
        <v/>
      </c>
      <c r="X303" s="299" t="str">
        <f t="shared" si="1"/>
        <v/>
      </c>
      <c r="Y303" s="299" t="str">
        <f t="shared" si="1"/>
        <v/>
      </c>
      <c r="Z303" s="299" t="str">
        <f t="shared" si="1"/>
        <v/>
      </c>
      <c r="AA303" s="299" t="str">
        <f t="shared" si="1"/>
        <v/>
      </c>
      <c r="AB303" s="299" t="str">
        <f t="shared" si="1"/>
        <v/>
      </c>
      <c r="AC303" s="299" t="str">
        <f t="shared" si="1"/>
        <v/>
      </c>
      <c r="AD303" s="299" t="str">
        <f t="shared" si="1"/>
        <v/>
      </c>
      <c r="AE303" s="299">
        <f t="shared" si="1"/>
        <v>7.0030000000000001</v>
      </c>
      <c r="AF303" s="299" t="str">
        <f t="shared" si="1"/>
        <v/>
      </c>
      <c r="AG303" s="299" t="str">
        <f t="shared" si="1"/>
        <v/>
      </c>
      <c r="AH303" s="299" t="str">
        <f t="shared" si="1"/>
        <v/>
      </c>
      <c r="AI303" s="299" t="str">
        <f t="shared" si="1"/>
        <v/>
      </c>
    </row>
    <row r="304" spans="1:35" x14ac:dyDescent="0.2">
      <c r="A304" s="2">
        <v>5</v>
      </c>
      <c r="B304" s="61" t="str">
        <f t="shared" si="2"/>
        <v>Vladimir Ogneštšikov (I-Viru)</v>
      </c>
      <c r="C304" s="98"/>
      <c r="D304" s="94">
        <f>IFERROR(INDEX(Nimed!C:C,MATCH(B:B,Nimed!B:B,0)),"")</f>
        <v>17791</v>
      </c>
      <c r="E304" s="89">
        <f t="shared" si="5"/>
        <v>6</v>
      </c>
      <c r="R304" s="298" t="str">
        <f t="shared" si="3"/>
        <v>I-Viru</v>
      </c>
      <c r="S304" s="299">
        <f t="shared" si="4"/>
        <v>6.0030000000000001</v>
      </c>
      <c r="T304" s="299" t="str">
        <f t="shared" si="0"/>
        <v/>
      </c>
      <c r="U304" s="299" t="str">
        <f t="shared" si="0"/>
        <v/>
      </c>
      <c r="V304" s="299">
        <f t="shared" si="0"/>
        <v>6.0030000000000001</v>
      </c>
      <c r="W304" s="299" t="str">
        <f t="shared" si="1"/>
        <v/>
      </c>
      <c r="X304" s="299" t="str">
        <f t="shared" si="1"/>
        <v/>
      </c>
      <c r="Y304" s="299" t="str">
        <f t="shared" si="1"/>
        <v/>
      </c>
      <c r="Z304" s="299" t="str">
        <f t="shared" si="1"/>
        <v/>
      </c>
      <c r="AA304" s="299" t="str">
        <f t="shared" si="1"/>
        <v/>
      </c>
      <c r="AB304" s="299" t="str">
        <f t="shared" si="1"/>
        <v/>
      </c>
      <c r="AC304" s="299" t="str">
        <f t="shared" si="1"/>
        <v/>
      </c>
      <c r="AD304" s="299" t="str">
        <f t="shared" si="1"/>
        <v/>
      </c>
      <c r="AE304" s="299" t="str">
        <f t="shared" si="1"/>
        <v/>
      </c>
      <c r="AF304" s="299" t="str">
        <f t="shared" si="1"/>
        <v/>
      </c>
      <c r="AG304" s="299" t="str">
        <f t="shared" si="1"/>
        <v/>
      </c>
      <c r="AH304" s="299" t="str">
        <f t="shared" si="1"/>
        <v/>
      </c>
      <c r="AI304" s="299" t="str">
        <f t="shared" si="1"/>
        <v/>
      </c>
    </row>
    <row r="305" spans="1:35" x14ac:dyDescent="0.2">
      <c r="A305" s="2">
        <v>6</v>
      </c>
      <c r="B305" s="61" t="str">
        <f t="shared" si="2"/>
        <v>Boriss Klubov (I-Viru)</v>
      </c>
      <c r="C305" s="98"/>
      <c r="D305" s="94">
        <f>IFERROR(INDEX(Nimed!C:C,MATCH(B:B,Nimed!B:B,0)),"")</f>
        <v>14983</v>
      </c>
      <c r="E305" s="89">
        <f t="shared" si="5"/>
        <v>5</v>
      </c>
      <c r="R305" s="298" t="str">
        <f t="shared" si="3"/>
        <v>I-Viru</v>
      </c>
      <c r="S305" s="299">
        <f t="shared" si="4"/>
        <v>5.0030000000000001</v>
      </c>
      <c r="T305" s="299" t="str">
        <f t="shared" si="0"/>
        <v/>
      </c>
      <c r="U305" s="299" t="str">
        <f t="shared" si="0"/>
        <v/>
      </c>
      <c r="V305" s="299">
        <f t="shared" si="0"/>
        <v>5.0030000000000001</v>
      </c>
      <c r="W305" s="299" t="str">
        <f t="shared" si="1"/>
        <v/>
      </c>
      <c r="X305" s="299" t="str">
        <f t="shared" si="1"/>
        <v/>
      </c>
      <c r="Y305" s="299" t="str">
        <f t="shared" si="1"/>
        <v/>
      </c>
      <c r="Z305" s="299" t="str">
        <f t="shared" si="1"/>
        <v/>
      </c>
      <c r="AA305" s="299" t="str">
        <f t="shared" si="1"/>
        <v/>
      </c>
      <c r="AB305" s="299" t="str">
        <f t="shared" si="1"/>
        <v/>
      </c>
      <c r="AC305" s="299" t="str">
        <f t="shared" si="1"/>
        <v/>
      </c>
      <c r="AD305" s="299" t="str">
        <f t="shared" si="1"/>
        <v/>
      </c>
      <c r="AE305" s="299" t="str">
        <f t="shared" si="1"/>
        <v/>
      </c>
      <c r="AF305" s="299" t="str">
        <f t="shared" si="1"/>
        <v/>
      </c>
      <c r="AG305" s="299" t="str">
        <f t="shared" si="1"/>
        <v/>
      </c>
      <c r="AH305" s="299" t="str">
        <f t="shared" si="1"/>
        <v/>
      </c>
      <c r="AI305" s="299" t="str">
        <f t="shared" si="1"/>
        <v/>
      </c>
    </row>
    <row r="306" spans="1:35" x14ac:dyDescent="0.2">
      <c r="A306" s="2">
        <v>7</v>
      </c>
      <c r="B306" s="61" t="str">
        <f t="shared" si="2"/>
        <v>Helkiv Labbi (Võru)</v>
      </c>
      <c r="C306" s="98"/>
      <c r="D306" s="94">
        <f>IFERROR(INDEX(Nimed!C:C,MATCH(B:B,Nimed!B:B,0)),"")</f>
        <v>16290</v>
      </c>
      <c r="E306" s="89">
        <f t="shared" si="5"/>
        <v>4</v>
      </c>
      <c r="R306" s="298" t="str">
        <f t="shared" si="3"/>
        <v>Võru</v>
      </c>
      <c r="S306" s="299">
        <f t="shared" si="4"/>
        <v>4.0030000000000001</v>
      </c>
      <c r="T306" s="299" t="str">
        <f t="shared" si="0"/>
        <v/>
      </c>
      <c r="U306" s="299" t="str">
        <f t="shared" si="0"/>
        <v/>
      </c>
      <c r="V306" s="299" t="str">
        <f t="shared" si="0"/>
        <v/>
      </c>
      <c r="W306" s="299" t="str">
        <f t="shared" si="1"/>
        <v/>
      </c>
      <c r="X306" s="299" t="str">
        <f t="shared" si="1"/>
        <v/>
      </c>
      <c r="Y306" s="299" t="str">
        <f t="shared" si="1"/>
        <v/>
      </c>
      <c r="Z306" s="299" t="str">
        <f t="shared" si="1"/>
        <v/>
      </c>
      <c r="AA306" s="299" t="str">
        <f t="shared" si="1"/>
        <v/>
      </c>
      <c r="AB306" s="299" t="str">
        <f t="shared" si="1"/>
        <v/>
      </c>
      <c r="AC306" s="299" t="str">
        <f t="shared" si="1"/>
        <v/>
      </c>
      <c r="AD306" s="299" t="str">
        <f t="shared" si="1"/>
        <v/>
      </c>
      <c r="AE306" s="299" t="str">
        <f t="shared" si="1"/>
        <v/>
      </c>
      <c r="AF306" s="299" t="str">
        <f t="shared" si="1"/>
        <v/>
      </c>
      <c r="AG306" s="299" t="str">
        <f t="shared" si="1"/>
        <v/>
      </c>
      <c r="AH306" s="299">
        <f t="shared" si="1"/>
        <v>4.0030000000000001</v>
      </c>
      <c r="AI306" s="299" t="str">
        <f t="shared" si="1"/>
        <v/>
      </c>
    </row>
    <row r="307" spans="1:35" x14ac:dyDescent="0.2">
      <c r="A307" s="2">
        <v>8</v>
      </c>
      <c r="B307" s="61" t="str">
        <f t="shared" si="2"/>
        <v>Tõnu Kapper (I-Viru)</v>
      </c>
      <c r="C307" s="98"/>
      <c r="D307" s="94">
        <f>IFERROR(INDEX(Nimed!C:C,MATCH(B:B,Nimed!B:B,0)),"")</f>
        <v>17018</v>
      </c>
      <c r="E307" s="89">
        <f t="shared" si="5"/>
        <v>3</v>
      </c>
      <c r="R307" s="298" t="str">
        <f t="shared" si="3"/>
        <v>I-Viru</v>
      </c>
      <c r="S307" s="299">
        <f t="shared" si="4"/>
        <v>3.0030000000000001</v>
      </c>
      <c r="T307" s="299" t="str">
        <f t="shared" si="0"/>
        <v/>
      </c>
      <c r="U307" s="299" t="str">
        <f t="shared" si="0"/>
        <v/>
      </c>
      <c r="V307" s="299">
        <f t="shared" si="0"/>
        <v>3.0030000000000001</v>
      </c>
      <c r="W307" s="299" t="str">
        <f t="shared" si="1"/>
        <v/>
      </c>
      <c r="X307" s="299" t="str">
        <f t="shared" si="1"/>
        <v/>
      </c>
      <c r="Y307" s="299" t="str">
        <f t="shared" si="1"/>
        <v/>
      </c>
      <c r="Z307" s="299" t="str">
        <f t="shared" si="1"/>
        <v/>
      </c>
      <c r="AA307" s="299" t="str">
        <f t="shared" si="1"/>
        <v/>
      </c>
      <c r="AB307" s="299" t="str">
        <f t="shared" si="1"/>
        <v/>
      </c>
      <c r="AC307" s="299" t="str">
        <f t="shared" si="1"/>
        <v/>
      </c>
      <c r="AD307" s="299" t="str">
        <f t="shared" si="1"/>
        <v/>
      </c>
      <c r="AE307" s="299" t="str">
        <f t="shared" si="1"/>
        <v/>
      </c>
      <c r="AF307" s="299" t="str">
        <f t="shared" si="1"/>
        <v/>
      </c>
      <c r="AG307" s="299" t="str">
        <f t="shared" si="1"/>
        <v/>
      </c>
      <c r="AH307" s="299" t="str">
        <f t="shared" si="1"/>
        <v/>
      </c>
      <c r="AI307" s="299" t="str">
        <f t="shared" si="1"/>
        <v/>
      </c>
    </row>
    <row r="308" spans="1:35" x14ac:dyDescent="0.2">
      <c r="A308" s="2">
        <v>9</v>
      </c>
      <c r="B308" s="61" t="str">
        <f t="shared" si="2"/>
        <v>Rein Koha (Võru)</v>
      </c>
      <c r="C308" s="98"/>
      <c r="D308" s="94">
        <f>IFERROR(INDEX(Nimed!C:C,MATCH(B:B,Nimed!B:B,0)),"")</f>
        <v>17064</v>
      </c>
      <c r="E308" s="89">
        <f t="shared" si="5"/>
        <v>2</v>
      </c>
      <c r="R308" s="298" t="str">
        <f t="shared" si="3"/>
        <v>Võru</v>
      </c>
      <c r="S308" s="299">
        <f t="shared" si="4"/>
        <v>2.0030000000000001</v>
      </c>
      <c r="T308" s="299" t="str">
        <f t="shared" si="0"/>
        <v/>
      </c>
      <c r="U308" s="299" t="str">
        <f t="shared" si="0"/>
        <v/>
      </c>
      <c r="V308" s="299" t="str">
        <f t="shared" si="0"/>
        <v/>
      </c>
      <c r="W308" s="299" t="str">
        <f t="shared" si="1"/>
        <v/>
      </c>
      <c r="X308" s="299" t="str">
        <f t="shared" si="1"/>
        <v/>
      </c>
      <c r="Y308" s="299" t="str">
        <f t="shared" si="1"/>
        <v/>
      </c>
      <c r="Z308" s="299" t="str">
        <f t="shared" si="1"/>
        <v/>
      </c>
      <c r="AA308" s="299" t="str">
        <f t="shared" si="1"/>
        <v/>
      </c>
      <c r="AB308" s="299" t="str">
        <f t="shared" si="1"/>
        <v/>
      </c>
      <c r="AC308" s="299" t="str">
        <f t="shared" si="1"/>
        <v/>
      </c>
      <c r="AD308" s="299" t="str">
        <f t="shared" si="1"/>
        <v/>
      </c>
      <c r="AE308" s="299" t="str">
        <f t="shared" si="1"/>
        <v/>
      </c>
      <c r="AF308" s="299" t="str">
        <f t="shared" si="1"/>
        <v/>
      </c>
      <c r="AG308" s="299" t="str">
        <f t="shared" si="1"/>
        <v/>
      </c>
      <c r="AH308" s="299">
        <f t="shared" si="1"/>
        <v>2.0030000000000001</v>
      </c>
      <c r="AI308" s="299" t="str">
        <f t="shared" si="1"/>
        <v/>
      </c>
    </row>
    <row r="309" spans="1:35" x14ac:dyDescent="0.2">
      <c r="A309" s="2">
        <v>10</v>
      </c>
      <c r="B309" s="61" t="str">
        <f t="shared" si="2"/>
        <v>Vambola Orav (Viljandi)</v>
      </c>
      <c r="C309" s="98"/>
      <c r="D309" s="94">
        <f>IFERROR(INDEX(Nimed!C:C,MATCH(B:B,Nimed!B:B,0)),"")</f>
        <v>17565</v>
      </c>
      <c r="E309" s="89">
        <f t="shared" si="5"/>
        <v>1</v>
      </c>
      <c r="R309" s="298" t="str">
        <f t="shared" si="3"/>
        <v>Viljandi</v>
      </c>
      <c r="S309" s="299">
        <f t="shared" si="4"/>
        <v>1.0029999999999999</v>
      </c>
      <c r="T309" s="299" t="str">
        <f t="shared" si="0"/>
        <v/>
      </c>
      <c r="U309" s="299" t="str">
        <f t="shared" si="0"/>
        <v/>
      </c>
      <c r="V309" s="299" t="str">
        <f t="shared" si="0"/>
        <v/>
      </c>
      <c r="W309" s="299" t="str">
        <f t="shared" si="1"/>
        <v/>
      </c>
      <c r="X309" s="299" t="str">
        <f t="shared" si="1"/>
        <v/>
      </c>
      <c r="Y309" s="299" t="str">
        <f t="shared" si="1"/>
        <v/>
      </c>
      <c r="Z309" s="299" t="str">
        <f t="shared" si="1"/>
        <v/>
      </c>
      <c r="AA309" s="299" t="str">
        <f t="shared" si="1"/>
        <v/>
      </c>
      <c r="AB309" s="299" t="str">
        <f t="shared" si="1"/>
        <v/>
      </c>
      <c r="AC309" s="299" t="str">
        <f t="shared" si="1"/>
        <v/>
      </c>
      <c r="AD309" s="299" t="str">
        <f t="shared" si="1"/>
        <v/>
      </c>
      <c r="AE309" s="299" t="str">
        <f t="shared" si="1"/>
        <v/>
      </c>
      <c r="AF309" s="299" t="str">
        <f t="shared" si="1"/>
        <v/>
      </c>
      <c r="AG309" s="299">
        <f t="shared" si="1"/>
        <v>1.0029999999999999</v>
      </c>
      <c r="AH309" s="299" t="str">
        <f t="shared" si="1"/>
        <v/>
      </c>
      <c r="AI309" s="299" t="str">
        <f t="shared" si="1"/>
        <v/>
      </c>
    </row>
    <row r="310" spans="1:35" x14ac:dyDescent="0.2">
      <c r="A310" s="2">
        <v>11</v>
      </c>
      <c r="B310" s="61" t="s">
        <v>169</v>
      </c>
      <c r="C310" s="98"/>
      <c r="D310" s="94">
        <f>IFERROR(INDEX(Nimed!C:C,MATCH(B:B,Nimed!B:B,0)),"")</f>
        <v>18191</v>
      </c>
      <c r="E310" s="89">
        <f t="shared" si="5"/>
        <v>0</v>
      </c>
      <c r="F310" s="168"/>
      <c r="G310" s="168"/>
      <c r="H310" s="168"/>
      <c r="R310" s="298" t="str">
        <f t="shared" si="3"/>
        <v>Viljandi</v>
      </c>
      <c r="S310" s="299">
        <f t="shared" si="4"/>
        <v>3.0000000000000001E-3</v>
      </c>
      <c r="T310" s="299" t="str">
        <f t="shared" si="0"/>
        <v/>
      </c>
      <c r="U310" s="299" t="str">
        <f t="shared" si="0"/>
        <v/>
      </c>
      <c r="V310" s="299" t="str">
        <f t="shared" si="0"/>
        <v/>
      </c>
      <c r="W310" s="299" t="str">
        <f t="shared" si="1"/>
        <v/>
      </c>
      <c r="X310" s="299" t="str">
        <f t="shared" si="1"/>
        <v/>
      </c>
      <c r="Y310" s="299" t="str">
        <f t="shared" si="1"/>
        <v/>
      </c>
      <c r="Z310" s="299" t="str">
        <f t="shared" si="1"/>
        <v/>
      </c>
      <c r="AA310" s="299" t="str">
        <f t="shared" si="1"/>
        <v/>
      </c>
      <c r="AB310" s="299" t="str">
        <f t="shared" si="1"/>
        <v/>
      </c>
      <c r="AC310" s="299" t="str">
        <f t="shared" si="1"/>
        <v/>
      </c>
      <c r="AD310" s="299" t="str">
        <f t="shared" si="1"/>
        <v/>
      </c>
      <c r="AE310" s="299" t="str">
        <f t="shared" si="1"/>
        <v/>
      </c>
      <c r="AF310" s="299" t="str">
        <f t="shared" si="1"/>
        <v/>
      </c>
      <c r="AG310" s="299">
        <f t="shared" si="1"/>
        <v>3.0000000000000001E-3</v>
      </c>
      <c r="AH310" s="299" t="str">
        <f t="shared" si="1"/>
        <v/>
      </c>
      <c r="AI310" s="299" t="str">
        <f t="shared" si="1"/>
        <v/>
      </c>
    </row>
    <row r="311" spans="1:35" x14ac:dyDescent="0.2">
      <c r="A311" s="2">
        <v>11</v>
      </c>
      <c r="B311" s="61" t="s">
        <v>170</v>
      </c>
      <c r="C311" s="98"/>
      <c r="D311" s="94">
        <f>IFERROR(INDEX(Nimed!C:C,MATCH(B:B,Nimed!B:B,0)),"")</f>
        <v>17583</v>
      </c>
      <c r="E311" s="89">
        <f t="shared" si="5"/>
        <v>0</v>
      </c>
      <c r="F311" s="168"/>
      <c r="G311" s="168"/>
      <c r="H311" s="168"/>
      <c r="R311" s="298" t="str">
        <f t="shared" si="3"/>
        <v>Viljandi</v>
      </c>
      <c r="S311" s="299">
        <f t="shared" si="4"/>
        <v>3.0000000000000001E-3</v>
      </c>
      <c r="T311" s="299" t="str">
        <f t="shared" si="0"/>
        <v/>
      </c>
      <c r="U311" s="299" t="str">
        <f t="shared" si="0"/>
        <v/>
      </c>
      <c r="V311" s="299" t="str">
        <f t="shared" si="0"/>
        <v/>
      </c>
      <c r="W311" s="299" t="str">
        <f t="shared" si="1"/>
        <v/>
      </c>
      <c r="X311" s="299" t="str">
        <f t="shared" si="1"/>
        <v/>
      </c>
      <c r="Y311" s="299" t="str">
        <f t="shared" si="1"/>
        <v/>
      </c>
      <c r="Z311" s="299" t="str">
        <f t="shared" si="1"/>
        <v/>
      </c>
      <c r="AA311" s="299" t="str">
        <f t="shared" si="1"/>
        <v/>
      </c>
      <c r="AB311" s="299" t="str">
        <f t="shared" si="1"/>
        <v/>
      </c>
      <c r="AC311" s="299" t="str">
        <f t="shared" si="1"/>
        <v/>
      </c>
      <c r="AD311" s="299" t="str">
        <f t="shared" si="1"/>
        <v/>
      </c>
      <c r="AE311" s="299" t="str">
        <f t="shared" si="1"/>
        <v/>
      </c>
      <c r="AF311" s="299" t="str">
        <f t="shared" si="1"/>
        <v/>
      </c>
      <c r="AG311" s="299">
        <f t="shared" si="1"/>
        <v>3.0000000000000001E-3</v>
      </c>
      <c r="AH311" s="299" t="str">
        <f t="shared" si="1"/>
        <v/>
      </c>
      <c r="AI311" s="299" t="str">
        <f t="shared" si="1"/>
        <v/>
      </c>
    </row>
    <row r="312" spans="1:35" x14ac:dyDescent="0.2">
      <c r="A312" s="2">
        <v>13</v>
      </c>
      <c r="B312" s="61" t="str">
        <f t="shared" ref="B312:B316" si="6">IFERROR(INDEX(H$100:H$300,MATCH(A312&amp;". koht",H$101:H$301,0)),"")</f>
        <v>Vadim Kozlov (Valga)</v>
      </c>
      <c r="C312" s="98"/>
      <c r="D312" s="94">
        <f>IFERROR(INDEX(Nimed!C:C,MATCH(B:B,Nimed!B:B,0)),"")</f>
        <v>16104</v>
      </c>
      <c r="E312" s="89">
        <f t="shared" si="5"/>
        <v>0</v>
      </c>
      <c r="F312" s="168"/>
      <c r="G312" s="168"/>
      <c r="H312" s="168"/>
      <c r="R312" s="298" t="str">
        <f t="shared" ref="R312:R316" si="7">IFERROR(MID(B312,FIND("(",B312)+1,FIND(")",B312)-FIND("(",B312)-1),"")</f>
        <v>Valga</v>
      </c>
      <c r="S312" s="299">
        <f t="shared" ref="S312:S316" si="8">E312+S$299</f>
        <v>3.0000000000000001E-3</v>
      </c>
      <c r="T312" s="299" t="str">
        <f t="shared" si="0"/>
        <v/>
      </c>
      <c r="U312" s="299" t="str">
        <f t="shared" si="0"/>
        <v/>
      </c>
      <c r="V312" s="299" t="str">
        <f t="shared" si="0"/>
        <v/>
      </c>
      <c r="W312" s="299" t="str">
        <f t="shared" si="1"/>
        <v/>
      </c>
      <c r="X312" s="299" t="str">
        <f t="shared" si="1"/>
        <v/>
      </c>
      <c r="Y312" s="299" t="str">
        <f t="shared" si="1"/>
        <v/>
      </c>
      <c r="Z312" s="299" t="str">
        <f t="shared" si="1"/>
        <v/>
      </c>
      <c r="AA312" s="299" t="str">
        <f t="shared" si="1"/>
        <v/>
      </c>
      <c r="AB312" s="299" t="str">
        <f t="shared" si="1"/>
        <v/>
      </c>
      <c r="AC312" s="299" t="str">
        <f t="shared" si="1"/>
        <v/>
      </c>
      <c r="AD312" s="299" t="str">
        <f t="shared" si="1"/>
        <v/>
      </c>
      <c r="AE312" s="299" t="str">
        <f t="shared" si="1"/>
        <v/>
      </c>
      <c r="AF312" s="299">
        <f t="shared" si="1"/>
        <v>3.0000000000000001E-3</v>
      </c>
      <c r="AG312" s="299" t="str">
        <f t="shared" si="1"/>
        <v/>
      </c>
      <c r="AH312" s="299" t="str">
        <f t="shared" si="1"/>
        <v/>
      </c>
      <c r="AI312" s="299" t="str">
        <f t="shared" si="1"/>
        <v/>
      </c>
    </row>
    <row r="313" spans="1:35" x14ac:dyDescent="0.2">
      <c r="A313" s="2">
        <v>14</v>
      </c>
      <c r="B313" s="61" t="str">
        <f t="shared" si="6"/>
        <v>Toivo Ilves (Viljandi)</v>
      </c>
      <c r="C313" s="98"/>
      <c r="D313" s="94">
        <f>IFERROR(INDEX(Nimed!C:C,MATCH(B:B,Nimed!B:B,0)),"")</f>
        <v>16460</v>
      </c>
      <c r="E313" s="89">
        <f t="shared" si="5"/>
        <v>0</v>
      </c>
      <c r="F313" s="168"/>
      <c r="G313" s="168"/>
      <c r="H313" s="168"/>
      <c r="R313" s="298" t="str">
        <f t="shared" si="7"/>
        <v>Viljandi</v>
      </c>
      <c r="S313" s="299">
        <f t="shared" si="8"/>
        <v>3.0000000000000001E-3</v>
      </c>
      <c r="T313" s="299" t="str">
        <f t="shared" si="0"/>
        <v/>
      </c>
      <c r="U313" s="299" t="str">
        <f t="shared" si="0"/>
        <v/>
      </c>
      <c r="V313" s="299" t="str">
        <f t="shared" si="0"/>
        <v/>
      </c>
      <c r="W313" s="299" t="str">
        <f t="shared" si="1"/>
        <v/>
      </c>
      <c r="X313" s="299" t="str">
        <f t="shared" si="1"/>
        <v/>
      </c>
      <c r="Y313" s="299" t="str">
        <f t="shared" si="1"/>
        <v/>
      </c>
      <c r="Z313" s="299" t="str">
        <f t="shared" si="1"/>
        <v/>
      </c>
      <c r="AA313" s="299" t="str">
        <f t="shared" si="1"/>
        <v/>
      </c>
      <c r="AB313" s="299" t="str">
        <f t="shared" si="1"/>
        <v/>
      </c>
      <c r="AC313" s="299" t="str">
        <f t="shared" si="1"/>
        <v/>
      </c>
      <c r="AD313" s="299" t="str">
        <f t="shared" si="1"/>
        <v/>
      </c>
      <c r="AE313" s="299" t="str">
        <f t="shared" si="1"/>
        <v/>
      </c>
      <c r="AF313" s="299" t="str">
        <f t="shared" si="1"/>
        <v/>
      </c>
      <c r="AG313" s="299">
        <f t="shared" si="1"/>
        <v>3.0000000000000001E-3</v>
      </c>
      <c r="AH313" s="299" t="str">
        <f t="shared" si="1"/>
        <v/>
      </c>
      <c r="AI313" s="299" t="str">
        <f t="shared" si="1"/>
        <v/>
      </c>
    </row>
    <row r="314" spans="1:35" x14ac:dyDescent="0.2">
      <c r="A314" s="2">
        <v>15</v>
      </c>
      <c r="B314" s="61" t="str">
        <f t="shared" si="6"/>
        <v>Karla Purgats (I-Viru)</v>
      </c>
      <c r="C314" s="98"/>
      <c r="D314" s="94">
        <f>IFERROR(INDEX(Nimed!C:C,MATCH(B:B,Nimed!B:B,0)),"")</f>
        <v>15489</v>
      </c>
      <c r="E314" s="89">
        <f t="shared" si="5"/>
        <v>0</v>
      </c>
      <c r="R314" s="298" t="str">
        <f t="shared" si="7"/>
        <v>I-Viru</v>
      </c>
      <c r="S314" s="299">
        <f t="shared" si="8"/>
        <v>3.0000000000000001E-3</v>
      </c>
      <c r="T314" s="299" t="str">
        <f t="shared" si="0"/>
        <v/>
      </c>
      <c r="U314" s="299" t="str">
        <f t="shared" si="0"/>
        <v/>
      </c>
      <c r="V314" s="299">
        <f t="shared" si="0"/>
        <v>3.0000000000000001E-3</v>
      </c>
      <c r="W314" s="299" t="str">
        <f t="shared" si="1"/>
        <v/>
      </c>
      <c r="X314" s="299" t="str">
        <f t="shared" si="1"/>
        <v/>
      </c>
      <c r="Y314" s="299" t="str">
        <f t="shared" si="1"/>
        <v/>
      </c>
      <c r="Z314" s="299" t="str">
        <f t="shared" si="1"/>
        <v/>
      </c>
      <c r="AA314" s="299" t="str">
        <f t="shared" si="1"/>
        <v/>
      </c>
      <c r="AB314" s="299" t="str">
        <f t="shared" si="1"/>
        <v/>
      </c>
      <c r="AC314" s="299" t="str">
        <f t="shared" si="1"/>
        <v/>
      </c>
      <c r="AD314" s="299" t="str">
        <f t="shared" si="1"/>
        <v/>
      </c>
      <c r="AE314" s="299" t="str">
        <f t="shared" si="1"/>
        <v/>
      </c>
      <c r="AF314" s="299" t="str">
        <f t="shared" si="1"/>
        <v/>
      </c>
      <c r="AG314" s="299" t="str">
        <f t="shared" si="1"/>
        <v/>
      </c>
      <c r="AH314" s="299" t="str">
        <f t="shared" si="1"/>
        <v/>
      </c>
      <c r="AI314" s="299" t="str">
        <f t="shared" si="1"/>
        <v/>
      </c>
    </row>
    <row r="315" spans="1:35" x14ac:dyDescent="0.2">
      <c r="A315" s="2">
        <v>16</v>
      </c>
      <c r="B315" s="61" t="str">
        <f t="shared" si="6"/>
        <v>Pjotr Nikkar (I-Viru)</v>
      </c>
      <c r="C315" s="98"/>
      <c r="D315" s="94">
        <f>IFERROR(INDEX(Nimed!C:C,MATCH(B:B,Nimed!B:B,0)),"")</f>
        <v>17423</v>
      </c>
      <c r="E315" s="89">
        <f t="shared" si="5"/>
        <v>0</v>
      </c>
      <c r="R315" s="298" t="str">
        <f t="shared" si="7"/>
        <v>I-Viru</v>
      </c>
      <c r="S315" s="299">
        <f t="shared" si="8"/>
        <v>3.0000000000000001E-3</v>
      </c>
      <c r="T315" s="299" t="str">
        <f t="shared" si="0"/>
        <v/>
      </c>
      <c r="U315" s="299" t="str">
        <f t="shared" si="0"/>
        <v/>
      </c>
      <c r="V315" s="299">
        <f t="shared" si="0"/>
        <v>3.0000000000000001E-3</v>
      </c>
      <c r="W315" s="299" t="str">
        <f t="shared" si="1"/>
        <v/>
      </c>
      <c r="X315" s="299" t="str">
        <f t="shared" si="1"/>
        <v/>
      </c>
      <c r="Y315" s="299" t="str">
        <f t="shared" si="1"/>
        <v/>
      </c>
      <c r="Z315" s="299" t="str">
        <f t="shared" si="1"/>
        <v/>
      </c>
      <c r="AA315" s="299" t="str">
        <f t="shared" si="1"/>
        <v/>
      </c>
      <c r="AB315" s="299" t="str">
        <f t="shared" si="1"/>
        <v/>
      </c>
      <c r="AC315" s="299" t="str">
        <f t="shared" si="1"/>
        <v/>
      </c>
      <c r="AD315" s="299" t="str">
        <f t="shared" si="1"/>
        <v/>
      </c>
      <c r="AE315" s="299" t="str">
        <f t="shared" si="1"/>
        <v/>
      </c>
      <c r="AF315" s="299" t="str">
        <f t="shared" si="1"/>
        <v/>
      </c>
      <c r="AG315" s="299" t="str">
        <f t="shared" si="1"/>
        <v/>
      </c>
      <c r="AH315" s="299" t="str">
        <f t="shared" si="1"/>
        <v/>
      </c>
      <c r="AI315" s="299" t="str">
        <f t="shared" si="1"/>
        <v/>
      </c>
    </row>
    <row r="316" spans="1:35" x14ac:dyDescent="0.2">
      <c r="A316" s="2">
        <v>17</v>
      </c>
      <c r="B316" s="61" t="str">
        <f t="shared" si="6"/>
        <v>Enn Laanemäe (Võru)</v>
      </c>
      <c r="C316" s="98"/>
      <c r="D316" s="94">
        <f>IFERROR(INDEX(Nimed!C:C,MATCH(B:B,Nimed!B:B,0)),"")</f>
        <v>15746</v>
      </c>
      <c r="E316" s="89">
        <f t="shared" si="5"/>
        <v>0</v>
      </c>
      <c r="R316" s="298" t="str">
        <f t="shared" si="7"/>
        <v>Võru</v>
      </c>
      <c r="S316" s="299">
        <f t="shared" si="8"/>
        <v>3.0000000000000001E-3</v>
      </c>
      <c r="T316" s="299" t="str">
        <f t="shared" ref="T316:AI316" si="9">IF($R316=T$299,$S316,"")</f>
        <v/>
      </c>
      <c r="U316" s="299" t="str">
        <f t="shared" si="9"/>
        <v/>
      </c>
      <c r="V316" s="299" t="str">
        <f t="shared" si="9"/>
        <v/>
      </c>
      <c r="W316" s="299" t="str">
        <f t="shared" si="9"/>
        <v/>
      </c>
      <c r="X316" s="299" t="str">
        <f t="shared" si="9"/>
        <v/>
      </c>
      <c r="Y316" s="299" t="str">
        <f t="shared" si="9"/>
        <v/>
      </c>
      <c r="Z316" s="299" t="str">
        <f t="shared" si="9"/>
        <v/>
      </c>
      <c r="AA316" s="299" t="str">
        <f t="shared" si="9"/>
        <v/>
      </c>
      <c r="AB316" s="299" t="str">
        <f t="shared" si="9"/>
        <v/>
      </c>
      <c r="AC316" s="299" t="str">
        <f t="shared" si="9"/>
        <v/>
      </c>
      <c r="AD316" s="299" t="str">
        <f t="shared" si="9"/>
        <v/>
      </c>
      <c r="AE316" s="299" t="str">
        <f t="shared" si="9"/>
        <v/>
      </c>
      <c r="AF316" s="299" t="str">
        <f t="shared" si="9"/>
        <v/>
      </c>
      <c r="AG316" s="299" t="str">
        <f t="shared" si="9"/>
        <v/>
      </c>
      <c r="AH316" s="299">
        <f t="shared" si="9"/>
        <v>3.0000000000000001E-3</v>
      </c>
      <c r="AI316" s="299" t="str">
        <f t="shared" si="9"/>
        <v/>
      </c>
    </row>
  </sheetData>
  <sortState ref="B135:C145">
    <sortCondition ref="B135"/>
  </sortState>
  <conditionalFormatting sqref="A176:H1048576">
    <cfRule type="containsText" dxfId="156" priority="174" operator="containsText" text="I-Viru">
      <formula>NOT(ISERROR(SEARCH("I-Viru",A176)))</formula>
    </cfRule>
  </conditionalFormatting>
  <conditionalFormatting sqref="A1:H5">
    <cfRule type="containsText" dxfId="155" priority="136" operator="containsText" text="I-Viru">
      <formula>NOT(ISERROR(SEARCH("I-Viru",A1)))</formula>
    </cfRule>
  </conditionalFormatting>
  <conditionalFormatting sqref="G41:H41">
    <cfRule type="aboveAverage" dxfId="154" priority="58"/>
  </conditionalFormatting>
  <conditionalFormatting sqref="I41">
    <cfRule type="aboveAverage" dxfId="153" priority="57"/>
  </conditionalFormatting>
  <conditionalFormatting sqref="M41 M49">
    <cfRule type="expression" dxfId="152" priority="55">
      <formula>FIND(2,M41,1)</formula>
    </cfRule>
    <cfRule type="expression" dxfId="151" priority="56">
      <formula>FIND(1,M41,1)</formula>
    </cfRule>
  </conditionalFormatting>
  <conditionalFormatting sqref="J41 J49">
    <cfRule type="expression" dxfId="150" priority="53">
      <formula>FIND(2,J41,1)</formula>
    </cfRule>
    <cfRule type="expression" dxfId="149" priority="54">
      <formula>FIND(1,J41,1)</formula>
    </cfRule>
  </conditionalFormatting>
  <conditionalFormatting sqref="C39:C40 E42">
    <cfRule type="aboveAverage" dxfId="148" priority="52"/>
  </conditionalFormatting>
  <conditionalFormatting sqref="D39:D40 F42">
    <cfRule type="aboveAverage" dxfId="147" priority="51"/>
  </conditionalFormatting>
  <conditionalFormatting sqref="K29:K33">
    <cfRule type="expression" dxfId="146" priority="49">
      <formula>FIND(2,K29,1)</formula>
    </cfRule>
    <cfRule type="expression" dxfId="145" priority="50">
      <formula>FIND(1,K29,1)</formula>
    </cfRule>
  </conditionalFormatting>
  <conditionalFormatting sqref="M15:M19">
    <cfRule type="expression" dxfId="144" priority="59">
      <formula>AND(Q15=3,IF(COUNTIF(Q$14:Q$18,"=3")&gt;=2,TRUE))</formula>
    </cfRule>
    <cfRule type="expression" dxfId="143" priority="60">
      <formula>AND(Q15=1,IF(COUNTIF(Q$14:Q$18,"=1")&gt;=2,TRUE))</formula>
    </cfRule>
    <cfRule type="expression" dxfId="142" priority="61">
      <formula>AND(Q15=2,IF(COUNTIF(Q$14:Q$18,"=2")&gt;=2,TRUE))</formula>
    </cfRule>
  </conditionalFormatting>
  <conditionalFormatting sqref="M22:M26">
    <cfRule type="expression" dxfId="141" priority="62">
      <formula>AND(Q22=3,IF(COUNTIF(Q$21:Q$25,"=3")&gt;=2,TRUE))</formula>
    </cfRule>
    <cfRule type="expression" dxfId="140" priority="63">
      <formula>AND(Q22=1,IF(COUNTIF(Q$21:Q$25,"=1")&gt;=2,TRUE))</formula>
    </cfRule>
    <cfRule type="expression" dxfId="139" priority="64">
      <formula>AND(Q22=2,IF(COUNTIF(Q$21:Q$25,"=2")&gt;=2,TRUE))</formula>
    </cfRule>
  </conditionalFormatting>
  <conditionalFormatting sqref="M8:M12">
    <cfRule type="expression" dxfId="138" priority="65">
      <formula>AND(Q8=3,IF(COUNTIF(Q$7:Q$11,"=3")&gt;=2,TRUE))</formula>
    </cfRule>
    <cfRule type="expression" dxfId="137" priority="66">
      <formula>AND(Q8=1,IF(COUNTIF(Q$7:Q$11,"=1")&gt;=2,TRUE))</formula>
    </cfRule>
    <cfRule type="expression" dxfId="136" priority="67">
      <formula>AND(Q8=2,IF(COUNTIF(Q$7:Q$11,"=2")&gt;=2,TRUE))</formula>
    </cfRule>
  </conditionalFormatting>
  <conditionalFormatting sqref="K7:K11">
    <cfRule type="expression" dxfId="135" priority="68">
      <formula>AND(Q8=1,IF(COUNTIF(Q$7:Q$11,"=1")&gt;=2,TRUE))</formula>
    </cfRule>
    <cfRule type="expression" dxfId="134" priority="69">
      <formula>AND(Q8=3,IF(COUNTIF(Q$7:Q$11,"=3")&gt;=2,TRUE))</formula>
    </cfRule>
    <cfRule type="expression" dxfId="133" priority="70">
      <formula>AND(Q8=2,IF(COUNTIF(Q$7:Q$11,"=2")&gt;=2,TRUE))</formula>
    </cfRule>
  </conditionalFormatting>
  <conditionalFormatting sqref="K14:K15">
    <cfRule type="expression" dxfId="132" priority="71">
      <formula>AND(Q15=1,IF(COUNTIF(Q$14:Q$18,"=1")&gt;=2,TRUE))</formula>
    </cfRule>
    <cfRule type="expression" dxfId="131" priority="72">
      <formula>AND(Q15=3,IF(COUNTIF(Q$14:Q$18,"=3")&gt;=2,TRUE))</formula>
    </cfRule>
    <cfRule type="expression" dxfId="130" priority="73">
      <formula>AND(Q15=2,IF(COUNTIF(Q$14:Q$18,"=2")&gt;=2,TRUE))</formula>
    </cfRule>
  </conditionalFormatting>
  <conditionalFormatting sqref="K20:K24">
    <cfRule type="expression" dxfId="129" priority="74">
      <formula>AND(Q22=1,IF(COUNTIF(Q$21:Q$25,"=1")&gt;=2,TRUE))</formula>
    </cfRule>
    <cfRule type="expression" dxfId="128" priority="75">
      <formula>AND(Q22=3,IF(COUNTIF(Q$21:Q$25,"=3")&gt;=2,TRUE))</formula>
    </cfRule>
    <cfRule type="expression" dxfId="127" priority="76">
      <formula>AND(Q22=2,IF(COUNTIF(Q$21:Q$25,"=2")&gt;=2,TRUE))</formula>
    </cfRule>
  </conditionalFormatting>
  <conditionalFormatting sqref="M29:M33">
    <cfRule type="expression" dxfId="126" priority="77">
      <formula>AND(Q29=3,IF(COUNTIF(Q$28:Q$32,"=3")&gt;=2,TRUE))</formula>
    </cfRule>
    <cfRule type="expression" dxfId="125" priority="78">
      <formula>AND(Q29=1,IF(COUNTIF(Q$28:Q$32,"=1")&gt;=2,TRUE))</formula>
    </cfRule>
    <cfRule type="expression" dxfId="124" priority="79">
      <formula>AND(Q29=2,IF(COUNTIF(Q$28:Q$32,"=2")&gt;=2,TRUE))</formula>
    </cfRule>
  </conditionalFormatting>
  <conditionalFormatting sqref="J29:J33">
    <cfRule type="expression" dxfId="123" priority="80">
      <formula>AND(Q29=1,IF(COUNTIF(Q$28:Q$32,"=1")&gt;=2,TRUE))</formula>
    </cfRule>
    <cfRule type="expression" dxfId="122" priority="81">
      <formula>AND(Q29=3,IF(COUNTIF(Q$28:Q$32,"=3")&gt;=2,TRUE))</formula>
    </cfRule>
    <cfRule type="expression" dxfId="121" priority="82">
      <formula>AND(Q29=2,IF(COUNTIF(Q$28:Q$32,"=2")&gt;=2,TRUE))</formula>
    </cfRule>
  </conditionalFormatting>
  <conditionalFormatting sqref="A6:H171 A172:G173 A174:H175">
    <cfRule type="containsText" dxfId="120" priority="48" operator="containsText" text="I-Viru">
      <formula>NOT(ISERROR(SEARCH("I-Viru",A6)))</formula>
    </cfRule>
  </conditionalFormatting>
  <conditionalFormatting sqref="L7:L11">
    <cfRule type="expression" dxfId="119" priority="46">
      <formula>FIND(2,L7,1)</formula>
    </cfRule>
    <cfRule type="expression" dxfId="118" priority="47">
      <formula>FIND(1,L7,1)</formula>
    </cfRule>
  </conditionalFormatting>
  <conditionalFormatting sqref="L14:L18">
    <cfRule type="expression" dxfId="117" priority="44">
      <formula>FIND(2,L14,1)</formula>
    </cfRule>
    <cfRule type="expression" dxfId="116" priority="45">
      <formula>FIND(1,L14,1)</formula>
    </cfRule>
  </conditionalFormatting>
  <conditionalFormatting sqref="L21:L25">
    <cfRule type="expression" dxfId="115" priority="42">
      <formula>FIND(2,L21,1)</formula>
    </cfRule>
    <cfRule type="expression" dxfId="114" priority="43">
      <formula>FIND(1,L21,1)</formula>
    </cfRule>
  </conditionalFormatting>
  <conditionalFormatting sqref="A102:A116">
    <cfRule type="cellIs" dxfId="113" priority="26" operator="equal">
      <formula>"-"</formula>
    </cfRule>
    <cfRule type="duplicateValues" dxfId="112" priority="41"/>
  </conditionalFormatting>
  <conditionalFormatting sqref="E123 E125">
    <cfRule type="aboveAverage" dxfId="111" priority="40"/>
  </conditionalFormatting>
  <conditionalFormatting sqref="E127 E129">
    <cfRule type="aboveAverage" dxfId="110" priority="39"/>
  </conditionalFormatting>
  <conditionalFormatting sqref="G124 G128">
    <cfRule type="aboveAverage" dxfId="109" priority="38"/>
  </conditionalFormatting>
  <conditionalFormatting sqref="G131 G133">
    <cfRule type="aboveAverage" dxfId="108" priority="37"/>
  </conditionalFormatting>
  <conditionalFormatting sqref="E123 E125 E127 E129 G124 G128 G131 G133">
    <cfRule type="containsBlanks" dxfId="107" priority="36">
      <formula>LEN(TRIM(E123))=0</formula>
    </cfRule>
  </conditionalFormatting>
  <conditionalFormatting sqref="C102 C104">
    <cfRule type="aboveAverage" dxfId="106" priority="35"/>
  </conditionalFormatting>
  <conditionalFormatting sqref="C106 C108">
    <cfRule type="aboveAverage" dxfId="105" priority="34"/>
  </conditionalFormatting>
  <conditionalFormatting sqref="E103 E107">
    <cfRule type="aboveAverage" dxfId="104" priority="33"/>
  </conditionalFormatting>
  <conditionalFormatting sqref="C110 C112">
    <cfRule type="aboveAverage" dxfId="103" priority="32"/>
  </conditionalFormatting>
  <conditionalFormatting sqref="C114 C116">
    <cfRule type="aboveAverage" dxfId="102" priority="31"/>
  </conditionalFormatting>
  <conditionalFormatting sqref="E111 E115">
    <cfRule type="aboveAverage" dxfId="101" priority="30"/>
  </conditionalFormatting>
  <conditionalFormatting sqref="G105 G113">
    <cfRule type="aboveAverage" dxfId="100" priority="29"/>
  </conditionalFormatting>
  <conditionalFormatting sqref="G117 G119">
    <cfRule type="aboveAverage" dxfId="99" priority="28"/>
  </conditionalFormatting>
  <conditionalFormatting sqref="C102 C104 C106 C108 C110 C112 C114 C116 E103 E107 E111 E115 G105 G113 G117 G119">
    <cfRule type="containsBlanks" dxfId="98" priority="27">
      <formula>LEN(TRIM(C102))=0</formula>
    </cfRule>
  </conditionalFormatting>
  <conditionalFormatting sqref="E140 E142 E144 E146 G141 G145 G148 G150">
    <cfRule type="containsBlanks" dxfId="97" priority="21">
      <formula>LEN(TRIM(E140))=0</formula>
    </cfRule>
  </conditionalFormatting>
  <conditionalFormatting sqref="E140 E142">
    <cfRule type="aboveAverage" dxfId="96" priority="25"/>
  </conditionalFormatting>
  <conditionalFormatting sqref="E144 E146">
    <cfRule type="aboveAverage" dxfId="95" priority="24"/>
  </conditionalFormatting>
  <conditionalFormatting sqref="G141 G145">
    <cfRule type="aboveAverage" dxfId="94" priority="23"/>
  </conditionalFormatting>
  <conditionalFormatting sqref="G148 G150">
    <cfRule type="aboveAverage" dxfId="93" priority="22"/>
  </conditionalFormatting>
  <conditionalFormatting sqref="B140:B146">
    <cfRule type="cellIs" dxfId="92" priority="19" operator="equal">
      <formula>"-"</formula>
    </cfRule>
    <cfRule type="duplicateValues" dxfId="91" priority="20"/>
  </conditionalFormatting>
  <conditionalFormatting sqref="K16:K17">
    <cfRule type="expression" dxfId="90" priority="83">
      <formula>AND(Q18=1,IF(COUNTIF(Q$14:Q$18,"=1")&gt;=2,TRUE))</formula>
    </cfRule>
    <cfRule type="expression" dxfId="89" priority="84">
      <formula>AND(Q18=3,IF(COUNTIF(Q$14:Q$18,"=3")&gt;=2,TRUE))</formula>
    </cfRule>
    <cfRule type="expression" dxfId="88" priority="85">
      <formula>AND(Q18=2,IF(COUNTIF(Q$14:Q$18,"=2")&gt;=2,TRUE))</formula>
    </cfRule>
  </conditionalFormatting>
  <conditionalFormatting sqref="H18">
    <cfRule type="expression" dxfId="87" priority="86">
      <formula>OR(#REF!=0,#REF!=4)</formula>
    </cfRule>
    <cfRule type="expression" dxfId="86" priority="87">
      <formula>AND(#REF!=1,IF(COUNTIF(J$7:J$11,"=1")=1,TRUE))</formula>
    </cfRule>
    <cfRule type="expression" dxfId="85" priority="88">
      <formula>AND(#REF!=3,IF(COUNTIF(J$7:J$11,"=3")=1,TRUE))</formula>
    </cfRule>
  </conditionalFormatting>
  <conditionalFormatting sqref="H12">
    <cfRule type="expression" dxfId="84" priority="89">
      <formula>OR(#REF!=0,#REF!=4)</formula>
    </cfRule>
    <cfRule type="expression" dxfId="83" priority="90">
      <formula>AND(#REF!=1,IF(COUNTIF(#REF!,"=1")=1,TRUE))</formula>
    </cfRule>
    <cfRule type="expression" dxfId="82" priority="91">
      <formula>AND(#REF!=3,IF(COUNTIF(#REF!,"=3")=1,TRUE))</formula>
    </cfRule>
  </conditionalFormatting>
  <conditionalFormatting sqref="A12:B12 A18:B18">
    <cfRule type="expression" dxfId="81" priority="92">
      <formula>OR(D12=0,D12=4)</formula>
    </cfRule>
    <cfRule type="expression" dxfId="80" priority="93">
      <formula>AND(D12=1,IF(COUNTIF(D$7:D$12,"=1")=1,TRUE))</formula>
    </cfRule>
    <cfRule type="expression" dxfId="79" priority="94">
      <formula>AND(D12=3,IF(COUNTIF(D$7:D$12,"=3")=1,TRUE))</formula>
    </cfRule>
  </conditionalFormatting>
  <conditionalFormatting sqref="A17">
    <cfRule type="containsText" dxfId="78" priority="18" operator="containsText" text="I-Viru">
      <formula>NOT(ISERROR(SEARCH("I-Viru",A17)))</formula>
    </cfRule>
  </conditionalFormatting>
  <conditionalFormatting sqref="A23">
    <cfRule type="containsText" dxfId="77" priority="17" operator="containsText" text="I-Viru">
      <formula>NOT(ISERROR(SEARCH("I-Viru",A23)))</formula>
    </cfRule>
  </conditionalFormatting>
  <conditionalFormatting sqref="C8:G34">
    <cfRule type="cellIs" dxfId="76" priority="16" stopIfTrue="1" operator="equal">
      <formula>13</formula>
    </cfRule>
  </conditionalFormatting>
  <conditionalFormatting sqref="E18">
    <cfRule type="expression" dxfId="75" priority="95">
      <formula>OR(I18=0,I18=4)</formula>
    </cfRule>
    <cfRule type="expression" dxfId="74" priority="96">
      <formula>AND(I18=1,IF(COUNTIF(#REF!,"=1")=1,TRUE))</formula>
    </cfRule>
    <cfRule type="expression" dxfId="73" priority="97">
      <formula>AND(I18=3,IF(COUNTIF(#REF!,"=3")=1,TRUE))</formula>
    </cfRule>
  </conditionalFormatting>
  <conditionalFormatting sqref="C18">
    <cfRule type="expression" dxfId="72" priority="98">
      <formula>OR(F18=0,F18=4)</formula>
    </cfRule>
    <cfRule type="expression" dxfId="71" priority="99">
      <formula>AND(F18=1,IF(COUNTIF(H$7:H$12,"=1")=1,TRUE))</formula>
    </cfRule>
    <cfRule type="expression" dxfId="70" priority="100">
      <formula>AND(F18=3,IF(COUNTIF(H$7:H$12,"=3")=1,TRUE))</formula>
    </cfRule>
  </conditionalFormatting>
  <conditionalFormatting sqref="D18">
    <cfRule type="expression" dxfId="69" priority="101">
      <formula>OR(H18=0,H18=4)</formula>
    </cfRule>
    <cfRule type="expression" dxfId="68" priority="102">
      <formula>AND(H18=1,IF(COUNTIF(I$7:I$12,"=1")=1,TRUE))</formula>
    </cfRule>
    <cfRule type="expression" dxfId="67" priority="103">
      <formula>AND(H18=3,IF(COUNTIF(I$7:I$12,"=3")=1,TRUE))</formula>
    </cfRule>
  </conditionalFormatting>
  <conditionalFormatting sqref="C12:D12">
    <cfRule type="expression" dxfId="66" priority="104">
      <formula>OR(H12=0,H12=4)</formula>
    </cfRule>
    <cfRule type="expression" dxfId="65" priority="105">
      <formula>AND(H12=1,IF(COUNTIF(H$7:H$12,"=1")=1,TRUE))</formula>
    </cfRule>
    <cfRule type="expression" dxfId="64" priority="106">
      <formula>AND(H12=3,IF(COUNTIF(H$7:H$12,"=3")=1,TRUE))</formula>
    </cfRule>
  </conditionalFormatting>
  <conditionalFormatting sqref="I12">
    <cfRule type="expression" dxfId="63" priority="107">
      <formula>OR(K10=0,K10=4)</formula>
    </cfRule>
    <cfRule type="expression" dxfId="62" priority="108">
      <formula>AND(K10=1,IF(COUNTIF(J$7:J$11,"=1")=1,TRUE))</formula>
    </cfRule>
    <cfRule type="expression" dxfId="61" priority="109">
      <formula>AND(K10=3,IF(COUNTIF(J$7:J$11,"=3")=1,TRUE))</formula>
    </cfRule>
  </conditionalFormatting>
  <conditionalFormatting sqref="A155:H170">
    <cfRule type="containsText" dxfId="60" priority="15" operator="containsText" text="I-Viru">
      <formula>NOT(ISERROR(SEARCH("I-Viru",A155)))</formula>
    </cfRule>
  </conditionalFormatting>
  <conditionalFormatting sqref="E157 E159 E161 E163 G158 G162 G165 G167">
    <cfRule type="containsBlanks" dxfId="59" priority="10">
      <formula>LEN(TRIM(E157))=0</formula>
    </cfRule>
  </conditionalFormatting>
  <conditionalFormatting sqref="E157 E159">
    <cfRule type="aboveAverage" dxfId="58" priority="14"/>
  </conditionalFormatting>
  <conditionalFormatting sqref="E161 E163">
    <cfRule type="aboveAverage" dxfId="57" priority="13"/>
  </conditionalFormatting>
  <conditionalFormatting sqref="G158 G162">
    <cfRule type="aboveAverage" dxfId="56" priority="12"/>
  </conditionalFormatting>
  <conditionalFormatting sqref="G165 G167">
    <cfRule type="aboveAverage" dxfId="55" priority="11"/>
  </conditionalFormatting>
  <conditionalFormatting sqref="B157:B163">
    <cfRule type="cellIs" dxfId="54" priority="8" operator="equal">
      <formula>"-"</formula>
    </cfRule>
    <cfRule type="duplicateValues" dxfId="53" priority="9"/>
  </conditionalFormatting>
  <conditionalFormatting sqref="H173">
    <cfRule type="containsText" dxfId="52" priority="7" operator="containsText" text="I-Viru">
      <formula>NOT(ISERROR(SEARCH("I-Viru",H173)))</formula>
    </cfRule>
  </conditionalFormatting>
  <conditionalFormatting sqref="H173">
    <cfRule type="containsText" dxfId="51" priority="6" operator="containsText" text="I-Viru">
      <formula>NOT(ISERROR(SEARCH("I-Viru",H173)))</formula>
    </cfRule>
  </conditionalFormatting>
  <conditionalFormatting sqref="H172">
    <cfRule type="containsText" dxfId="50" priority="5" operator="containsText" text="I-Viru">
      <formula>NOT(ISERROR(SEARCH("I-Viru",H172)))</formula>
    </cfRule>
  </conditionalFormatting>
  <conditionalFormatting sqref="H172">
    <cfRule type="containsText" dxfId="49" priority="4" operator="containsText" text="I-Viru">
      <formula>NOT(ISERROR(SEARCH("I-Viru",H172)))</formula>
    </cfRule>
  </conditionalFormatting>
  <conditionalFormatting sqref="F310:G311">
    <cfRule type="containsText" dxfId="48" priority="3" operator="containsText" text="I-Viru">
      <formula>NOT(ISERROR(SEARCH("I-Viru",F310)))</formula>
    </cfRule>
  </conditionalFormatting>
  <conditionalFormatting sqref="A310:B311">
    <cfRule type="containsText" dxfId="47" priority="2" operator="containsText" text="I-Viru">
      <formula>NOT(ISERROR(SEARCH("I-Viru",A310)))</formula>
    </cfRule>
  </conditionalFormatting>
  <conditionalFormatting sqref="A300:A316">
    <cfRule type="duplicateValues" dxfId="46" priority="1"/>
  </conditionalFormatting>
  <pageMargins left="0.78740157480314965" right="0.39370078740157483" top="0.59055118110236227" bottom="0.27559055118110237" header="0.39370078740157483" footer="0"/>
  <pageSetup paperSize="9" fitToHeight="0" orientation="portrait" useFirstPageNumber="1" verticalDpi="0" r:id="rId1"/>
  <headerFooter>
    <oddHeader>&amp;R&amp;9Page &amp;P of &amp;N</oddHeader>
  </headerFooter>
  <rowBreaks count="2" manualBreakCount="2">
    <brk id="98" max="11" man="1"/>
    <brk id="153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I306"/>
  <sheetViews>
    <sheetView showGridLines="0" showRowColHeaders="0" zoomScaleNormal="100" workbookViewId="0">
      <pane ySplit="5" topLeftCell="A6" activePane="bottomLeft" state="frozen"/>
      <selection activeCell="AS1" sqref="AS1"/>
      <selection pane="bottomLeft" activeCell="AS1" sqref="AS1"/>
    </sheetView>
  </sheetViews>
  <sheetFormatPr defaultRowHeight="12.75" x14ac:dyDescent="0.2"/>
  <cols>
    <col min="1" max="1" width="3.28515625" style="21" customWidth="1"/>
    <col min="2" max="2" width="26.42578125" style="21" customWidth="1"/>
    <col min="3" max="9" width="6.28515625" style="21" customWidth="1"/>
    <col min="10" max="12" width="4.7109375" style="21" customWidth="1"/>
    <col min="13" max="17" width="9.140625" style="21"/>
    <col min="18" max="18" width="0" style="21" hidden="1" customWidth="1"/>
    <col min="19" max="19" width="9.5703125" style="21" hidden="1" customWidth="1"/>
    <col min="20" max="30" width="0" style="21" hidden="1" customWidth="1"/>
    <col min="31" max="31" width="9.5703125" style="21" hidden="1" customWidth="1"/>
    <col min="32" max="35" width="0" style="21" hidden="1" customWidth="1"/>
    <col min="36" max="16384" width="9.140625" style="21"/>
  </cols>
  <sheetData>
    <row r="1" spans="1:35" x14ac:dyDescent="0.2">
      <c r="A1" s="23" t="str">
        <f>Võistkondlik!B1</f>
        <v>ESVL INDIVIDUAAL-VÕISTKONDLIKUD MEISTRIVÕISTLUSED PETANGIS 2010</v>
      </c>
      <c r="B1" s="20"/>
      <c r="C1" s="20"/>
      <c r="E1" s="20"/>
      <c r="R1" s="287" t="s">
        <v>231</v>
      </c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</row>
    <row r="2" spans="1:35" s="12" customFormat="1" x14ac:dyDescent="0.2">
      <c r="A2" s="20" t="str">
        <f>Võistkondlik!B2</f>
        <v>Toimumisaeg: L, 31.07.2010 kell 11:00</v>
      </c>
      <c r="B2" s="24"/>
      <c r="C2" s="24"/>
      <c r="E2" s="20"/>
    </row>
    <row r="3" spans="1:35" s="12" customFormat="1" x14ac:dyDescent="0.2">
      <c r="A3" s="20" t="str">
        <f>Võistkondlik!B3</f>
        <v>Toimumiskoht: Viljandimaa, Viljandi</v>
      </c>
      <c r="B3" s="24"/>
      <c r="C3" s="24"/>
      <c r="E3" s="20"/>
    </row>
    <row r="4" spans="1:35" s="12" customFormat="1" x14ac:dyDescent="0.2">
      <c r="A4" s="20"/>
      <c r="B4" s="24"/>
      <c r="C4" s="24"/>
      <c r="E4" s="20"/>
    </row>
    <row r="5" spans="1:35" x14ac:dyDescent="0.2">
      <c r="A5" s="36" t="s">
        <v>110</v>
      </c>
      <c r="B5" s="20"/>
    </row>
    <row r="6" spans="1:35" x14ac:dyDescent="0.2">
      <c r="A6" s="167"/>
      <c r="B6" s="167"/>
      <c r="C6" s="167"/>
      <c r="D6" s="167"/>
      <c r="E6" s="167"/>
      <c r="F6" s="167"/>
      <c r="G6" s="167"/>
      <c r="H6" s="167"/>
      <c r="I6" s="167"/>
      <c r="J6" s="167"/>
      <c r="K6" s="167"/>
    </row>
    <row r="7" spans="1:35" s="12" customFormat="1" x14ac:dyDescent="0.2">
      <c r="A7" s="193" t="s">
        <v>0</v>
      </c>
      <c r="B7" s="193"/>
      <c r="C7" s="172">
        <v>1</v>
      </c>
      <c r="D7" s="172">
        <v>2</v>
      </c>
      <c r="E7" s="172">
        <v>3</v>
      </c>
      <c r="F7" s="164"/>
      <c r="G7" s="172" t="s">
        <v>1</v>
      </c>
      <c r="H7" s="172" t="s">
        <v>2</v>
      </c>
      <c r="I7" s="167"/>
      <c r="J7" s="167"/>
      <c r="K7" s="167"/>
      <c r="L7" s="167"/>
    </row>
    <row r="8" spans="1:35" s="12" customFormat="1" x14ac:dyDescent="0.2">
      <c r="A8" s="193">
        <v>1</v>
      </c>
      <c r="B8" s="199" t="s">
        <v>176</v>
      </c>
      <c r="C8" s="194"/>
      <c r="D8" s="174">
        <v>13</v>
      </c>
      <c r="E8" s="174">
        <v>2</v>
      </c>
      <c r="F8" s="164"/>
      <c r="G8" s="231" t="s">
        <v>55</v>
      </c>
      <c r="H8" s="196" t="s">
        <v>24</v>
      </c>
      <c r="I8" s="167"/>
      <c r="J8" s="167"/>
      <c r="K8" s="167"/>
      <c r="L8" s="167"/>
    </row>
    <row r="9" spans="1:35" s="12" customFormat="1" x14ac:dyDescent="0.2">
      <c r="A9" s="193">
        <v>2</v>
      </c>
      <c r="B9" s="199" t="s">
        <v>178</v>
      </c>
      <c r="C9" s="174">
        <v>3</v>
      </c>
      <c r="D9" s="194"/>
      <c r="E9" s="195">
        <v>6</v>
      </c>
      <c r="F9" s="164"/>
      <c r="G9" s="231" t="s">
        <v>54</v>
      </c>
      <c r="H9" s="196" t="s">
        <v>26</v>
      </c>
      <c r="I9" s="167"/>
      <c r="J9" s="167"/>
      <c r="K9" s="167"/>
      <c r="L9" s="167"/>
    </row>
    <row r="10" spans="1:35" s="12" customFormat="1" x14ac:dyDescent="0.2">
      <c r="A10" s="193">
        <v>3</v>
      </c>
      <c r="B10" s="199" t="s">
        <v>101</v>
      </c>
      <c r="C10" s="174">
        <v>13</v>
      </c>
      <c r="D10" s="195">
        <v>13</v>
      </c>
      <c r="E10" s="194"/>
      <c r="F10" s="164"/>
      <c r="G10" s="231" t="s">
        <v>56</v>
      </c>
      <c r="H10" s="196" t="s">
        <v>21</v>
      </c>
      <c r="I10" s="167"/>
      <c r="J10" s="167"/>
      <c r="K10" s="167"/>
      <c r="L10" s="167"/>
    </row>
    <row r="11" spans="1:35" s="12" customFormat="1" x14ac:dyDescent="0.2">
      <c r="A11" s="168"/>
      <c r="B11" s="168"/>
      <c r="C11" s="168"/>
      <c r="D11" s="168"/>
      <c r="E11" s="168"/>
      <c r="F11" s="168"/>
      <c r="G11" s="168"/>
      <c r="H11" s="168"/>
      <c r="I11" s="167"/>
      <c r="J11" s="167"/>
      <c r="K11" s="167"/>
      <c r="L11" s="167"/>
    </row>
    <row r="12" spans="1:35" s="12" customFormat="1" x14ac:dyDescent="0.2">
      <c r="A12" s="193" t="s">
        <v>20</v>
      </c>
      <c r="B12" s="180"/>
      <c r="C12" s="172">
        <v>1</v>
      </c>
      <c r="D12" s="172">
        <v>2</v>
      </c>
      <c r="E12" s="172">
        <v>3</v>
      </c>
      <c r="F12" s="166">
        <v>4</v>
      </c>
      <c r="G12" s="172" t="s">
        <v>1</v>
      </c>
      <c r="H12" s="172" t="s">
        <v>2</v>
      </c>
      <c r="I12" s="167"/>
      <c r="J12" s="167"/>
      <c r="K12" s="167"/>
      <c r="L12" s="167"/>
    </row>
    <row r="13" spans="1:35" s="12" customFormat="1" x14ac:dyDescent="0.2">
      <c r="A13" s="193">
        <v>1</v>
      </c>
      <c r="B13" s="233" t="s">
        <v>177</v>
      </c>
      <c r="C13" s="194"/>
      <c r="D13" s="195">
        <v>13</v>
      </c>
      <c r="E13" s="210">
        <v>10</v>
      </c>
      <c r="F13" s="165">
        <v>13</v>
      </c>
      <c r="G13" s="211" t="s">
        <v>13</v>
      </c>
      <c r="H13" s="196" t="s">
        <v>22</v>
      </c>
      <c r="I13" s="235" t="s">
        <v>67</v>
      </c>
      <c r="J13" s="167"/>
      <c r="K13" s="167"/>
      <c r="L13" s="167"/>
    </row>
    <row r="14" spans="1:35" s="12" customFormat="1" x14ac:dyDescent="0.2">
      <c r="A14" s="193">
        <v>2</v>
      </c>
      <c r="B14" s="199" t="s">
        <v>179</v>
      </c>
      <c r="C14" s="195">
        <v>10</v>
      </c>
      <c r="D14" s="194"/>
      <c r="E14" s="174">
        <v>8</v>
      </c>
      <c r="F14" s="250">
        <v>13</v>
      </c>
      <c r="G14" s="240" t="s">
        <v>19</v>
      </c>
      <c r="H14" s="196" t="s">
        <v>27</v>
      </c>
      <c r="I14" s="243" t="s">
        <v>66</v>
      </c>
      <c r="J14" s="167"/>
      <c r="K14" s="167"/>
      <c r="L14" s="167"/>
    </row>
    <row r="15" spans="1:35" s="12" customFormat="1" x14ac:dyDescent="0.2">
      <c r="A15" s="193">
        <v>3</v>
      </c>
      <c r="B15" s="199" t="s">
        <v>180</v>
      </c>
      <c r="C15" s="210">
        <v>13</v>
      </c>
      <c r="D15" s="195">
        <v>13</v>
      </c>
      <c r="E15" s="194"/>
      <c r="F15" s="165">
        <v>7</v>
      </c>
      <c r="G15" s="211" t="s">
        <v>13</v>
      </c>
      <c r="H15" s="196" t="s">
        <v>23</v>
      </c>
      <c r="I15" s="235" t="s">
        <v>66</v>
      </c>
      <c r="J15" s="167"/>
      <c r="K15" s="45"/>
      <c r="L15" s="167"/>
    </row>
    <row r="16" spans="1:35" s="12" customFormat="1" x14ac:dyDescent="0.2">
      <c r="A16" s="113">
        <v>4</v>
      </c>
      <c r="B16" s="164" t="s">
        <v>194</v>
      </c>
      <c r="C16" s="214">
        <v>8</v>
      </c>
      <c r="D16" s="261">
        <v>12</v>
      </c>
      <c r="E16" s="214">
        <v>13</v>
      </c>
      <c r="F16" s="234"/>
      <c r="G16" s="240" t="s">
        <v>19</v>
      </c>
      <c r="H16" s="214" t="s">
        <v>31</v>
      </c>
      <c r="I16" s="243" t="s">
        <v>67</v>
      </c>
      <c r="J16" s="167"/>
      <c r="K16" s="167"/>
      <c r="L16" s="167"/>
    </row>
    <row r="17" spans="1:12" s="12" customFormat="1" x14ac:dyDescent="0.2">
      <c r="A17" s="167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</row>
    <row r="18" spans="1:12" s="12" customFormat="1" x14ac:dyDescent="0.2">
      <c r="A18" s="167"/>
      <c r="B18" s="203" t="s">
        <v>3</v>
      </c>
      <c r="C18" s="178" t="s">
        <v>17</v>
      </c>
      <c r="D18" s="178" t="s">
        <v>16</v>
      </c>
      <c r="E18" s="167"/>
      <c r="F18" s="167"/>
      <c r="G18" s="167"/>
      <c r="H18" s="167"/>
      <c r="I18" s="167"/>
      <c r="J18" s="167"/>
      <c r="K18" s="167"/>
      <c r="L18" s="167"/>
    </row>
    <row r="19" spans="1:12" s="12" customFormat="1" x14ac:dyDescent="0.2">
      <c r="A19" s="167"/>
      <c r="B19" s="203" t="s">
        <v>6</v>
      </c>
      <c r="C19" s="178" t="s">
        <v>7</v>
      </c>
      <c r="D19" s="178" t="s">
        <v>5</v>
      </c>
      <c r="E19" s="167"/>
      <c r="F19" s="167"/>
      <c r="G19" s="167"/>
      <c r="H19" s="167"/>
      <c r="I19" s="167"/>
      <c r="J19" s="167"/>
      <c r="K19" s="167"/>
      <c r="L19" s="167"/>
    </row>
    <row r="20" spans="1:12" s="12" customFormat="1" x14ac:dyDescent="0.2">
      <c r="A20" s="167"/>
      <c r="B20" s="203" t="s">
        <v>9</v>
      </c>
      <c r="C20" s="178" t="s">
        <v>19</v>
      </c>
      <c r="D20" s="178" t="s">
        <v>11</v>
      </c>
      <c r="E20" s="167"/>
      <c r="F20" s="167"/>
      <c r="G20" s="167"/>
      <c r="H20" s="167"/>
      <c r="I20" s="167"/>
      <c r="J20" s="167"/>
      <c r="K20" s="167"/>
      <c r="L20" s="167"/>
    </row>
    <row r="21" spans="1:12" s="12" customFormat="1" hidden="1" x14ac:dyDescent="0.2">
      <c r="A21" s="167"/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</row>
    <row r="22" spans="1:12" s="12" customFormat="1" hidden="1" x14ac:dyDescent="0.2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</row>
    <row r="23" spans="1:12" s="12" customFormat="1" hidden="1" x14ac:dyDescent="0.2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</row>
    <row r="24" spans="1:12" s="12" customFormat="1" hidden="1" x14ac:dyDescent="0.2">
      <c r="A24" s="167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</row>
    <row r="25" spans="1:12" s="12" customFormat="1" hidden="1" x14ac:dyDescent="0.2">
      <c r="A25" s="167"/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</row>
    <row r="26" spans="1:12" hidden="1" x14ac:dyDescent="0.2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</row>
    <row r="27" spans="1:12" s="12" customFormat="1" hidden="1" x14ac:dyDescent="0.2">
      <c r="A27" s="167"/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</row>
    <row r="28" spans="1:12" s="12" customFormat="1" hidden="1" x14ac:dyDescent="0.2">
      <c r="A28" s="167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</row>
    <row r="29" spans="1:12" s="12" customFormat="1" hidden="1" x14ac:dyDescent="0.2">
      <c r="A29" s="167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</row>
    <row r="30" spans="1:12" s="12" customFormat="1" hidden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</row>
    <row r="31" spans="1:12" s="12" customFormat="1" hidden="1" x14ac:dyDescent="0.2">
      <c r="A31" s="167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</row>
    <row r="32" spans="1:12" s="12" customFormat="1" hidden="1" x14ac:dyDescent="0.2">
      <c r="A32" s="167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</row>
    <row r="33" spans="1:12" s="12" customFormat="1" hidden="1" x14ac:dyDescent="0.2">
      <c r="A33" s="167"/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</row>
    <row r="34" spans="1:12" s="12" customFormat="1" hidden="1" x14ac:dyDescent="0.2">
      <c r="A34" s="167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</row>
    <row r="35" spans="1:12" s="12" customFormat="1" hidden="1" x14ac:dyDescent="0.2">
      <c r="A35" s="167"/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</row>
    <row r="36" spans="1:12" s="12" customFormat="1" hidden="1" x14ac:dyDescent="0.2">
      <c r="A36" s="167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</row>
    <row r="37" spans="1:12" s="12" customFormat="1" hidden="1" x14ac:dyDescent="0.2">
      <c r="A37" s="167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</row>
    <row r="38" spans="1:12" s="12" customFormat="1" hidden="1" x14ac:dyDescent="0.2">
      <c r="A38" s="167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</row>
    <row r="39" spans="1:12" s="12" customFormat="1" hidden="1" x14ac:dyDescent="0.2">
      <c r="A39" s="167"/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</row>
    <row r="40" spans="1:12" s="12" customFormat="1" hidden="1" x14ac:dyDescent="0.2">
      <c r="A40" s="167"/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</row>
    <row r="41" spans="1:12" s="12" customFormat="1" hidden="1" x14ac:dyDescent="0.2">
      <c r="A41" s="167"/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</row>
    <row r="42" spans="1:12" s="12" customFormat="1" hidden="1" x14ac:dyDescent="0.2">
      <c r="A42" s="167"/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</row>
    <row r="43" spans="1:12" s="12" customFormat="1" hidden="1" x14ac:dyDescent="0.2">
      <c r="A43" s="167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</row>
    <row r="44" spans="1:12" s="12" customFormat="1" hidden="1" x14ac:dyDescent="0.2">
      <c r="A44" s="167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</row>
    <row r="45" spans="1:12" s="12" customFormat="1" hidden="1" x14ac:dyDescent="0.2">
      <c r="A45" s="167"/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</row>
    <row r="46" spans="1:12" s="12" customFormat="1" hidden="1" x14ac:dyDescent="0.2">
      <c r="A46" s="167"/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</row>
    <row r="47" spans="1:12" s="12" customFormat="1" hidden="1" x14ac:dyDescent="0.2">
      <c r="A47" s="167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</row>
    <row r="48" spans="1:12" s="12" customFormat="1" hidden="1" x14ac:dyDescent="0.2">
      <c r="A48" s="167"/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</row>
    <row r="49" spans="1:12" s="12" customFormat="1" hidden="1" x14ac:dyDescent="0.2">
      <c r="A49" s="167"/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</row>
    <row r="50" spans="1:12" s="12" customFormat="1" hidden="1" x14ac:dyDescent="0.2">
      <c r="A50" s="167"/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</row>
    <row r="51" spans="1:12" s="12" customFormat="1" hidden="1" x14ac:dyDescent="0.2">
      <c r="A51" s="167"/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</row>
    <row r="52" spans="1:12" s="12" customFormat="1" hidden="1" x14ac:dyDescent="0.2">
      <c r="A52" s="167"/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</row>
    <row r="53" spans="1:12" s="12" customFormat="1" hidden="1" x14ac:dyDescent="0.2">
      <c r="A53" s="167"/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</row>
    <row r="54" spans="1:12" s="12" customFormat="1" hidden="1" x14ac:dyDescent="0.2">
      <c r="A54" s="167"/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</row>
    <row r="55" spans="1:12" s="12" customFormat="1" hidden="1" x14ac:dyDescent="0.2">
      <c r="A55" s="167"/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</row>
    <row r="56" spans="1:12" s="12" customFormat="1" hidden="1" x14ac:dyDescent="0.2">
      <c r="A56" s="167"/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</row>
    <row r="57" spans="1:12" s="12" customFormat="1" hidden="1" x14ac:dyDescent="0.2">
      <c r="A57" s="167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</row>
    <row r="58" spans="1:12" s="12" customFormat="1" hidden="1" x14ac:dyDescent="0.2">
      <c r="A58" s="167"/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</row>
    <row r="59" spans="1:12" s="12" customFormat="1" hidden="1" x14ac:dyDescent="0.2">
      <c r="A59" s="167"/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</row>
    <row r="60" spans="1:12" s="12" customFormat="1" hidden="1" x14ac:dyDescent="0.2">
      <c r="A60" s="167"/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</row>
    <row r="61" spans="1:12" s="12" customFormat="1" hidden="1" x14ac:dyDescent="0.2">
      <c r="A61" s="167"/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</row>
    <row r="62" spans="1:12" s="12" customFormat="1" hidden="1" x14ac:dyDescent="0.2">
      <c r="A62" s="170"/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</row>
    <row r="63" spans="1:12" hidden="1" x14ac:dyDescent="0.2">
      <c r="A63" s="167"/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</row>
    <row r="64" spans="1:12" hidden="1" x14ac:dyDescent="0.2">
      <c r="A64" s="167"/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67"/>
    </row>
    <row r="65" spans="1:12" hidden="1" x14ac:dyDescent="0.2">
      <c r="A65" s="167"/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67"/>
    </row>
    <row r="66" spans="1:12" hidden="1" x14ac:dyDescent="0.2">
      <c r="A66" s="167"/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</row>
    <row r="67" spans="1:12" hidden="1" x14ac:dyDescent="0.2">
      <c r="A67" s="167"/>
      <c r="B67" s="167"/>
      <c r="C67" s="167"/>
      <c r="D67" s="167"/>
      <c r="E67" s="167"/>
      <c r="F67" s="167"/>
      <c r="G67" s="167"/>
      <c r="H67" s="167"/>
      <c r="I67" s="167"/>
      <c r="J67" s="167"/>
      <c r="K67" s="167"/>
      <c r="L67" s="167"/>
    </row>
    <row r="68" spans="1:12" hidden="1" x14ac:dyDescent="0.2">
      <c r="A68" s="167"/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67"/>
    </row>
    <row r="69" spans="1:12" hidden="1" x14ac:dyDescent="0.2">
      <c r="A69" s="167"/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</row>
    <row r="70" spans="1:12" hidden="1" x14ac:dyDescent="0.2">
      <c r="A70" s="167"/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</row>
    <row r="71" spans="1:12" hidden="1" x14ac:dyDescent="0.2">
      <c r="A71" s="167"/>
      <c r="B71" s="167"/>
      <c r="C71" s="167"/>
      <c r="D71" s="167"/>
      <c r="E71" s="167"/>
      <c r="F71" s="167"/>
      <c r="G71" s="167"/>
      <c r="H71" s="167"/>
      <c r="I71" s="167"/>
      <c r="J71" s="167"/>
      <c r="K71" s="167"/>
      <c r="L71" s="167"/>
    </row>
    <row r="72" spans="1:12" hidden="1" x14ac:dyDescent="0.2">
      <c r="A72" s="167"/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7"/>
    </row>
    <row r="73" spans="1:12" hidden="1" x14ac:dyDescent="0.2">
      <c r="A73" s="167"/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</row>
    <row r="74" spans="1:12" hidden="1" x14ac:dyDescent="0.2">
      <c r="A74" s="167"/>
      <c r="B74" s="167"/>
      <c r="C74" s="167"/>
      <c r="D74" s="167"/>
      <c r="E74" s="167"/>
      <c r="F74" s="167"/>
      <c r="G74" s="167"/>
      <c r="H74" s="167"/>
      <c r="I74" s="167"/>
      <c r="J74" s="167"/>
      <c r="K74" s="167"/>
      <c r="L74" s="167"/>
    </row>
    <row r="75" spans="1:12" hidden="1" x14ac:dyDescent="0.2">
      <c r="A75" s="167"/>
      <c r="B75" s="167"/>
      <c r="C75" s="167"/>
      <c r="D75" s="167"/>
      <c r="E75" s="167"/>
      <c r="F75" s="167"/>
      <c r="G75" s="167"/>
      <c r="H75" s="167"/>
      <c r="I75" s="167"/>
      <c r="J75" s="167"/>
      <c r="K75" s="167"/>
      <c r="L75" s="167"/>
    </row>
    <row r="76" spans="1:12" hidden="1" x14ac:dyDescent="0.2">
      <c r="A76" s="167"/>
      <c r="B76" s="167"/>
      <c r="C76" s="167"/>
      <c r="D76" s="167"/>
      <c r="E76" s="167"/>
      <c r="F76" s="167"/>
      <c r="G76" s="167"/>
      <c r="H76" s="167"/>
      <c r="I76" s="167"/>
      <c r="J76" s="167"/>
      <c r="K76" s="167"/>
      <c r="L76" s="167"/>
    </row>
    <row r="77" spans="1:12" hidden="1" x14ac:dyDescent="0.2">
      <c r="A77" s="167"/>
      <c r="B77" s="167"/>
      <c r="C77" s="167"/>
      <c r="D77" s="167"/>
      <c r="E77" s="167"/>
      <c r="F77" s="167"/>
      <c r="G77" s="167"/>
      <c r="H77" s="167"/>
      <c r="I77" s="167"/>
      <c r="J77" s="167"/>
      <c r="K77" s="167"/>
      <c r="L77" s="167"/>
    </row>
    <row r="78" spans="1:12" hidden="1" x14ac:dyDescent="0.2">
      <c r="A78" s="167"/>
      <c r="B78" s="167"/>
      <c r="C78" s="167"/>
      <c r="D78" s="167"/>
      <c r="E78" s="167"/>
      <c r="F78" s="167"/>
      <c r="G78" s="167"/>
      <c r="H78" s="167"/>
      <c r="I78" s="167"/>
      <c r="J78" s="167"/>
      <c r="K78" s="167"/>
      <c r="L78" s="167"/>
    </row>
    <row r="79" spans="1:12" hidden="1" x14ac:dyDescent="0.2">
      <c r="A79" s="167"/>
      <c r="B79" s="167"/>
      <c r="C79" s="167"/>
      <c r="D79" s="167"/>
      <c r="E79" s="167"/>
      <c r="F79" s="167"/>
      <c r="G79" s="167"/>
      <c r="H79" s="167"/>
      <c r="I79" s="167"/>
      <c r="J79" s="167"/>
      <c r="K79" s="167"/>
      <c r="L79" s="167"/>
    </row>
    <row r="80" spans="1:12" hidden="1" x14ac:dyDescent="0.2">
      <c r="A80" s="167"/>
      <c r="B80" s="167"/>
      <c r="C80" s="167"/>
      <c r="D80" s="167"/>
      <c r="E80" s="167"/>
      <c r="F80" s="167"/>
      <c r="G80" s="167"/>
      <c r="H80" s="167"/>
      <c r="I80" s="167"/>
      <c r="J80" s="167"/>
      <c r="K80" s="167"/>
      <c r="L80" s="167"/>
    </row>
    <row r="81" spans="1:12" hidden="1" x14ac:dyDescent="0.2">
      <c r="A81" s="167"/>
      <c r="B81" s="167"/>
      <c r="C81" s="167"/>
      <c r="D81" s="167"/>
      <c r="E81" s="167"/>
      <c r="F81" s="167"/>
      <c r="G81" s="167"/>
      <c r="H81" s="167"/>
      <c r="I81" s="167"/>
      <c r="J81" s="167"/>
      <c r="K81" s="167"/>
      <c r="L81" s="167"/>
    </row>
    <row r="82" spans="1:12" hidden="1" x14ac:dyDescent="0.2">
      <c r="A82" s="167"/>
      <c r="B82" s="167"/>
      <c r="C82" s="167"/>
      <c r="D82" s="167"/>
      <c r="E82" s="167"/>
      <c r="F82" s="167"/>
      <c r="G82" s="167"/>
      <c r="H82" s="167"/>
      <c r="I82" s="167"/>
      <c r="J82" s="167"/>
      <c r="K82" s="167"/>
      <c r="L82" s="167"/>
    </row>
    <row r="83" spans="1:12" hidden="1" x14ac:dyDescent="0.2">
      <c r="A83" s="167"/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</row>
    <row r="84" spans="1:12" hidden="1" x14ac:dyDescent="0.2">
      <c r="A84" s="167"/>
      <c r="B84" s="167"/>
      <c r="C84" s="167"/>
      <c r="D84" s="167"/>
      <c r="E84" s="167"/>
      <c r="F84" s="167"/>
      <c r="G84" s="167"/>
      <c r="H84" s="167"/>
      <c r="I84" s="167"/>
      <c r="J84" s="167"/>
      <c r="K84" s="167"/>
      <c r="L84" s="167"/>
    </row>
    <row r="85" spans="1:12" hidden="1" x14ac:dyDescent="0.2">
      <c r="A85" s="167"/>
      <c r="B85" s="167"/>
      <c r="C85" s="167"/>
      <c r="D85" s="167"/>
      <c r="E85" s="167"/>
      <c r="F85" s="167"/>
      <c r="G85" s="167"/>
      <c r="H85" s="167"/>
      <c r="I85" s="167"/>
      <c r="J85" s="167"/>
      <c r="K85" s="167"/>
      <c r="L85" s="167"/>
    </row>
    <row r="86" spans="1:12" hidden="1" x14ac:dyDescent="0.2">
      <c r="A86" s="167"/>
      <c r="B86" s="167"/>
      <c r="C86" s="167"/>
      <c r="D86" s="167"/>
      <c r="E86" s="167"/>
      <c r="F86" s="167"/>
      <c r="G86" s="167"/>
      <c r="H86" s="167"/>
      <c r="I86" s="167"/>
      <c r="J86" s="167"/>
      <c r="K86" s="167"/>
      <c r="L86" s="167"/>
    </row>
    <row r="87" spans="1:12" hidden="1" x14ac:dyDescent="0.2">
      <c r="A87" s="167"/>
      <c r="B87" s="167"/>
      <c r="C87" s="167"/>
      <c r="D87" s="167"/>
      <c r="E87" s="167"/>
      <c r="F87" s="167"/>
      <c r="G87" s="167"/>
      <c r="H87" s="167"/>
      <c r="I87" s="167"/>
      <c r="J87" s="167"/>
      <c r="K87" s="167"/>
      <c r="L87" s="167"/>
    </row>
    <row r="88" spans="1:12" hidden="1" x14ac:dyDescent="0.2">
      <c r="A88" s="167"/>
      <c r="B88" s="167"/>
      <c r="C88" s="167"/>
      <c r="D88" s="167"/>
      <c r="E88" s="167"/>
      <c r="F88" s="167"/>
      <c r="G88" s="167"/>
      <c r="H88" s="167"/>
      <c r="I88" s="167"/>
      <c r="J88" s="167"/>
      <c r="K88" s="167"/>
      <c r="L88" s="167"/>
    </row>
    <row r="89" spans="1:12" hidden="1" x14ac:dyDescent="0.2">
      <c r="A89" s="167"/>
      <c r="B89" s="167"/>
      <c r="C89" s="167"/>
      <c r="D89" s="167"/>
      <c r="E89" s="167"/>
      <c r="F89" s="167"/>
      <c r="G89" s="167"/>
      <c r="H89" s="167"/>
      <c r="I89" s="167"/>
      <c r="J89" s="167"/>
      <c r="K89" s="167"/>
      <c r="L89" s="167"/>
    </row>
    <row r="90" spans="1:12" hidden="1" x14ac:dyDescent="0.2">
      <c r="A90" s="167"/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67"/>
    </row>
    <row r="91" spans="1:12" hidden="1" x14ac:dyDescent="0.2">
      <c r="A91" s="167"/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</row>
    <row r="92" spans="1:12" hidden="1" x14ac:dyDescent="0.2">
      <c r="A92" s="167"/>
      <c r="B92" s="167"/>
      <c r="C92" s="167"/>
      <c r="D92" s="167"/>
      <c r="E92" s="167"/>
      <c r="F92" s="167"/>
      <c r="G92" s="167"/>
      <c r="H92" s="167"/>
      <c r="I92" s="167"/>
      <c r="J92" s="167"/>
      <c r="K92" s="167"/>
      <c r="L92" s="167"/>
    </row>
    <row r="93" spans="1:12" hidden="1" x14ac:dyDescent="0.2">
      <c r="A93" s="167"/>
      <c r="B93" s="167"/>
      <c r="C93" s="167"/>
      <c r="D93" s="167"/>
      <c r="E93" s="167"/>
      <c r="F93" s="167"/>
      <c r="G93" s="167"/>
      <c r="H93" s="167"/>
      <c r="I93" s="167"/>
      <c r="J93" s="167"/>
      <c r="K93" s="167"/>
      <c r="L93" s="167"/>
    </row>
    <row r="94" spans="1:12" hidden="1" x14ac:dyDescent="0.2">
      <c r="A94" s="167"/>
      <c r="B94" s="167"/>
      <c r="C94" s="167"/>
      <c r="D94" s="167"/>
      <c r="E94" s="167"/>
      <c r="F94" s="167"/>
      <c r="G94" s="167"/>
      <c r="H94" s="167"/>
      <c r="I94" s="167"/>
      <c r="J94" s="167"/>
      <c r="K94" s="167"/>
      <c r="L94" s="167"/>
    </row>
    <row r="95" spans="1:12" hidden="1" x14ac:dyDescent="0.2">
      <c r="A95" s="167"/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</row>
    <row r="96" spans="1:12" hidden="1" x14ac:dyDescent="0.2">
      <c r="A96" s="167"/>
      <c r="B96" s="167"/>
      <c r="C96" s="167"/>
      <c r="D96" s="167"/>
      <c r="E96" s="167"/>
      <c r="F96" s="167"/>
      <c r="G96" s="167"/>
      <c r="H96" s="167"/>
      <c r="I96" s="167"/>
      <c r="J96" s="167"/>
      <c r="K96" s="167"/>
      <c r="L96" s="167"/>
    </row>
    <row r="97" spans="1:12" hidden="1" x14ac:dyDescent="0.2">
      <c r="A97" s="167"/>
      <c r="B97" s="167"/>
      <c r="C97" s="167"/>
      <c r="D97" s="167"/>
      <c r="E97" s="167"/>
      <c r="F97" s="167"/>
      <c r="G97" s="167"/>
      <c r="H97" s="167"/>
      <c r="I97" s="167"/>
      <c r="J97" s="167"/>
      <c r="K97" s="167"/>
      <c r="L97" s="167"/>
    </row>
    <row r="98" spans="1:12" hidden="1" x14ac:dyDescent="0.2">
      <c r="A98" s="167"/>
      <c r="B98" s="167"/>
      <c r="C98" s="167"/>
      <c r="D98" s="167"/>
      <c r="E98" s="167"/>
      <c r="F98" s="167"/>
      <c r="G98" s="167"/>
      <c r="H98" s="167"/>
      <c r="I98" s="167"/>
      <c r="J98" s="167"/>
      <c r="K98" s="167"/>
      <c r="L98" s="167"/>
    </row>
    <row r="99" spans="1:12" x14ac:dyDescent="0.2">
      <c r="A99" s="167"/>
      <c r="B99" s="167"/>
      <c r="C99" s="167"/>
      <c r="D99" s="167"/>
      <c r="E99" s="167"/>
      <c r="F99" s="167"/>
      <c r="G99" s="167"/>
      <c r="H99" s="167"/>
      <c r="I99" s="167"/>
      <c r="J99" s="167"/>
      <c r="K99" s="167"/>
      <c r="L99" s="167"/>
    </row>
    <row r="100" spans="1:12" x14ac:dyDescent="0.2">
      <c r="A100" s="204" t="s">
        <v>126</v>
      </c>
      <c r="B100" s="167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</row>
    <row r="101" spans="1:12" x14ac:dyDescent="0.2">
      <c r="A101" s="167"/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</row>
    <row r="102" spans="1:12" x14ac:dyDescent="0.2">
      <c r="A102" s="167"/>
      <c r="B102" s="4" t="s">
        <v>21</v>
      </c>
      <c r="C102" s="230" t="str">
        <f>IFERROR(INDEX(B$1:B$100,MATCH(B102,H$1:H$100,0)),"")</f>
        <v>Lemmit Toomra (I-Viru)</v>
      </c>
      <c r="D102" s="218"/>
      <c r="E102" s="190">
        <v>5</v>
      </c>
      <c r="F102" s="190"/>
      <c r="G102" s="190"/>
      <c r="H102" s="171"/>
      <c r="I102" s="171"/>
      <c r="J102" s="167"/>
      <c r="K102" s="167"/>
      <c r="L102" s="167"/>
    </row>
    <row r="103" spans="1:12" x14ac:dyDescent="0.2">
      <c r="A103" s="167"/>
      <c r="B103" s="4"/>
      <c r="C103" s="238"/>
      <c r="D103" s="224"/>
      <c r="E103" s="216" t="str">
        <f>IF(COUNT(E102,E104)=2,IF(E102&gt;E104,C102,C104),"")</f>
        <v>Mati Kure (Tartu)</v>
      </c>
      <c r="F103" s="171"/>
      <c r="G103" s="190">
        <v>13</v>
      </c>
      <c r="H103" s="171"/>
      <c r="I103" s="171"/>
      <c r="J103" s="167"/>
      <c r="K103" s="167"/>
      <c r="L103" s="167"/>
    </row>
    <row r="104" spans="1:12" x14ac:dyDescent="0.2">
      <c r="A104" s="167"/>
      <c r="B104" s="4" t="s">
        <v>22</v>
      </c>
      <c r="C104" s="228" t="str">
        <f>IFERROR(INDEX(B$1:B$100,MATCH(B104,H$1:H$100,0)),"")</f>
        <v>Mati Kure (Tartu)</v>
      </c>
      <c r="D104" s="220"/>
      <c r="E104" s="184">
        <v>13</v>
      </c>
      <c r="F104" s="208"/>
      <c r="G104" s="190"/>
      <c r="H104" s="171"/>
      <c r="I104" s="171"/>
      <c r="J104" s="167"/>
      <c r="K104" s="167"/>
      <c r="L104" s="167"/>
    </row>
    <row r="105" spans="1:12" ht="13.5" thickBot="1" x14ac:dyDescent="0.25">
      <c r="A105" s="167"/>
      <c r="B105" s="4"/>
      <c r="C105" s="229"/>
      <c r="D105" s="221"/>
      <c r="E105" s="187"/>
      <c r="F105" s="209"/>
      <c r="G105" s="190"/>
      <c r="H105" s="202" t="str">
        <f>IF(COUNT(G103,G107)=2,IF(G103&gt;G107,E103,E107),"")</f>
        <v>Mati Kure (Tartu)</v>
      </c>
      <c r="I105" s="171"/>
      <c r="J105" s="167"/>
      <c r="K105" s="167"/>
      <c r="L105" s="167"/>
    </row>
    <row r="106" spans="1:12" x14ac:dyDescent="0.2">
      <c r="A106" s="167"/>
      <c r="B106" s="4" t="s">
        <v>23</v>
      </c>
      <c r="C106" s="230" t="str">
        <f>IFERROR(INDEX(B$1:B$100,MATCH(B106,H$1:H$100,0)),"")</f>
        <v>Uudo Blaasen (Valga)</v>
      </c>
      <c r="D106" s="218"/>
      <c r="E106" s="262">
        <v>10</v>
      </c>
      <c r="F106" s="209"/>
      <c r="G106" s="232"/>
      <c r="H106" s="213" t="s">
        <v>119</v>
      </c>
      <c r="I106" s="212"/>
      <c r="J106" s="167"/>
      <c r="K106" s="167"/>
      <c r="L106" s="167"/>
    </row>
    <row r="107" spans="1:12" x14ac:dyDescent="0.2">
      <c r="A107" s="167"/>
      <c r="B107" s="4"/>
      <c r="C107" s="238"/>
      <c r="D107" s="224"/>
      <c r="E107" s="216" t="str">
        <f>IF(COUNT(E106,E108)=2,IF(E106&gt;E108,C106,C108),"")</f>
        <v>Mati Taba (Tartu)</v>
      </c>
      <c r="F107" s="188"/>
      <c r="G107" s="184">
        <v>4</v>
      </c>
      <c r="H107" s="171"/>
      <c r="I107" s="171"/>
      <c r="J107" s="167"/>
      <c r="K107" s="167"/>
      <c r="L107" s="167"/>
    </row>
    <row r="108" spans="1:12" ht="13.5" thickBot="1" x14ac:dyDescent="0.25">
      <c r="A108" s="167"/>
      <c r="B108" s="4" t="s">
        <v>24</v>
      </c>
      <c r="C108" s="228" t="str">
        <f>IFERROR(INDEX(B$1:B$100,MATCH(B108,H$1:H$100,0)),"")</f>
        <v>Mati Taba (Tartu)</v>
      </c>
      <c r="D108" s="220"/>
      <c r="E108" s="263">
        <v>13</v>
      </c>
      <c r="F108" s="190"/>
      <c r="G108" s="187"/>
      <c r="H108" s="202" t="str">
        <f>IF(COUNT(G103,G107)=2,IF(G103&lt;G107,E103,E107),"")</f>
        <v>Mati Taba (Tartu)</v>
      </c>
      <c r="I108" s="189"/>
      <c r="J108" s="167"/>
      <c r="K108" s="167"/>
      <c r="L108" s="167"/>
    </row>
    <row r="109" spans="1:12" x14ac:dyDescent="0.2">
      <c r="A109" s="167"/>
      <c r="B109" s="167"/>
      <c r="C109" s="171"/>
      <c r="D109" s="171"/>
      <c r="E109" s="190"/>
      <c r="F109" s="190"/>
      <c r="G109" s="187"/>
      <c r="H109" s="213" t="s">
        <v>120</v>
      </c>
      <c r="I109" s="179"/>
      <c r="J109" s="167"/>
      <c r="K109" s="167"/>
      <c r="L109" s="167"/>
    </row>
    <row r="110" spans="1:12" x14ac:dyDescent="0.2">
      <c r="A110" s="167"/>
      <c r="B110" s="167"/>
      <c r="C110" s="171"/>
      <c r="D110" s="171"/>
      <c r="E110" s="206" t="str">
        <f>IF(COUNT(E102,E104)=2,IF(E102&lt;E104,C102,C104),"")</f>
        <v>Lemmit Toomra (I-Viru)</v>
      </c>
      <c r="F110" s="171"/>
      <c r="G110" s="190">
        <v>2</v>
      </c>
      <c r="H110" s="171"/>
      <c r="I110" s="171"/>
      <c r="J110" s="167"/>
      <c r="K110" s="167"/>
      <c r="L110" s="167"/>
    </row>
    <row r="111" spans="1:12" ht="13.5" thickBot="1" x14ac:dyDescent="0.25">
      <c r="A111" s="167"/>
      <c r="B111" s="167"/>
      <c r="C111" s="171"/>
      <c r="D111" s="171"/>
      <c r="E111" s="259"/>
      <c r="F111" s="185"/>
      <c r="G111" s="189"/>
      <c r="H111" s="202" t="str">
        <f>IF(COUNT(G110,G112)=2,IF(G110&gt;G112,E110,E112),"")</f>
        <v>Uudo Blaasen (Valga)</v>
      </c>
      <c r="I111" s="189"/>
      <c r="J111" s="167"/>
      <c r="K111" s="167"/>
      <c r="L111" s="167"/>
    </row>
    <row r="112" spans="1:12" x14ac:dyDescent="0.2">
      <c r="A112" s="167"/>
      <c r="B112" s="167"/>
      <c r="C112" s="171"/>
      <c r="D112" s="171"/>
      <c r="E112" s="215" t="str">
        <f>IF(COUNT(E106,E108)=2,IF(E106&lt;E108,C106,C108),"")</f>
        <v>Uudo Blaasen (Valga)</v>
      </c>
      <c r="F112" s="188"/>
      <c r="G112" s="184">
        <v>13</v>
      </c>
      <c r="H112" s="191" t="s">
        <v>121</v>
      </c>
      <c r="I112" s="179"/>
      <c r="J112" s="167"/>
      <c r="K112" s="167"/>
      <c r="L112" s="167"/>
    </row>
    <row r="113" spans="1:12" x14ac:dyDescent="0.2">
      <c r="A113" s="167"/>
      <c r="B113" s="167"/>
      <c r="C113" s="171"/>
      <c r="D113" s="171"/>
      <c r="E113" s="171"/>
      <c r="F113" s="171"/>
      <c r="G113" s="171"/>
      <c r="H113" s="179"/>
      <c r="I113" s="179"/>
      <c r="J113" s="167"/>
      <c r="K113" s="167"/>
      <c r="L113" s="167"/>
    </row>
    <row r="114" spans="1:12" ht="13.5" thickBot="1" x14ac:dyDescent="0.25">
      <c r="A114" s="167"/>
      <c r="B114" s="167"/>
      <c r="C114" s="171"/>
      <c r="D114" s="171"/>
      <c r="E114" s="171"/>
      <c r="F114" s="171"/>
      <c r="G114" s="171"/>
      <c r="H114" s="202" t="str">
        <f>IF(COUNT(G110,G112)=2,IF(G110&lt;G112,E110,E112),"")</f>
        <v>Lemmit Toomra (I-Viru)</v>
      </c>
      <c r="I114" s="189"/>
      <c r="J114" s="167"/>
      <c r="K114" s="167"/>
      <c r="L114" s="167"/>
    </row>
    <row r="115" spans="1:12" x14ac:dyDescent="0.2">
      <c r="A115" s="167"/>
      <c r="B115" s="167"/>
      <c r="C115" s="171"/>
      <c r="D115" s="171"/>
      <c r="E115" s="179"/>
      <c r="F115" s="179"/>
      <c r="G115" s="171"/>
      <c r="H115" s="170" t="s">
        <v>25</v>
      </c>
      <c r="I115" s="171"/>
      <c r="J115" s="167"/>
      <c r="K115" s="167"/>
      <c r="L115" s="167"/>
    </row>
    <row r="116" spans="1:12" x14ac:dyDescent="0.2">
      <c r="A116" s="167"/>
      <c r="B116" s="167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</row>
    <row r="117" spans="1:12" x14ac:dyDescent="0.2">
      <c r="A117" s="204" t="s">
        <v>127</v>
      </c>
      <c r="B117" s="167"/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</row>
    <row r="118" spans="1:12" x14ac:dyDescent="0.2">
      <c r="A118" s="167"/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</row>
    <row r="119" spans="1:12" x14ac:dyDescent="0.2">
      <c r="A119" s="193"/>
      <c r="B119" s="193"/>
      <c r="C119" s="172">
        <v>1</v>
      </c>
      <c r="D119" s="172">
        <v>2</v>
      </c>
      <c r="E119" s="172">
        <v>3</v>
      </c>
      <c r="F119" s="164"/>
      <c r="G119" s="172" t="s">
        <v>1</v>
      </c>
      <c r="H119" s="172" t="s">
        <v>2</v>
      </c>
      <c r="I119" s="167"/>
      <c r="J119" s="167"/>
      <c r="K119" s="167"/>
      <c r="L119" s="167"/>
    </row>
    <row r="120" spans="1:12" x14ac:dyDescent="0.2">
      <c r="A120" s="193">
        <v>1</v>
      </c>
      <c r="B120" s="233" t="str">
        <f>B9</f>
        <v>Ülo Vasar (L-Viru)</v>
      </c>
      <c r="C120" s="194"/>
      <c r="D120" s="174">
        <v>8</v>
      </c>
      <c r="E120" s="174">
        <v>7</v>
      </c>
      <c r="F120" s="164"/>
      <c r="G120" s="231" t="s">
        <v>54</v>
      </c>
      <c r="H120" s="196">
        <v>3</v>
      </c>
      <c r="I120" s="167"/>
      <c r="J120" s="167"/>
      <c r="K120" s="167"/>
      <c r="L120" s="167"/>
    </row>
    <row r="121" spans="1:12" x14ac:dyDescent="0.2">
      <c r="A121" s="193">
        <v>2</v>
      </c>
      <c r="B121" s="233" t="str">
        <f>B14</f>
        <v>Heino Juss (L-Viru)</v>
      </c>
      <c r="C121" s="174">
        <v>13</v>
      </c>
      <c r="D121" s="194"/>
      <c r="E121" s="195">
        <v>13</v>
      </c>
      <c r="F121" s="164"/>
      <c r="G121" s="231" t="s">
        <v>56</v>
      </c>
      <c r="H121" s="196">
        <v>1</v>
      </c>
      <c r="I121" s="167"/>
      <c r="J121" s="167"/>
      <c r="K121" s="167"/>
      <c r="L121" s="167"/>
    </row>
    <row r="122" spans="1:12" x14ac:dyDescent="0.2">
      <c r="A122" s="193">
        <v>3</v>
      </c>
      <c r="B122" s="264" t="str">
        <f>B16</f>
        <v>Otto Uusberg (Viljandi)</v>
      </c>
      <c r="C122" s="174">
        <v>13</v>
      </c>
      <c r="D122" s="195">
        <v>12</v>
      </c>
      <c r="E122" s="194"/>
      <c r="F122" s="164"/>
      <c r="G122" s="231" t="s">
        <v>55</v>
      </c>
      <c r="H122" s="196">
        <v>2</v>
      </c>
      <c r="I122" s="167"/>
      <c r="J122" s="167"/>
      <c r="K122" s="167"/>
      <c r="L122" s="167"/>
    </row>
    <row r="123" spans="1:12" x14ac:dyDescent="0.2">
      <c r="A123" s="167"/>
      <c r="B123" s="16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</row>
    <row r="124" spans="1:12" x14ac:dyDescent="0.2">
      <c r="A124" s="167"/>
      <c r="B124" s="203" t="s">
        <v>3</v>
      </c>
      <c r="C124" s="178" t="s">
        <v>16</v>
      </c>
      <c r="D124" s="167"/>
      <c r="E124" s="167"/>
      <c r="F124" s="167"/>
      <c r="G124" s="167"/>
      <c r="H124" s="167"/>
      <c r="I124" s="167"/>
      <c r="J124" s="167"/>
      <c r="K124" s="167"/>
      <c r="L124" s="167"/>
    </row>
    <row r="125" spans="1:12" x14ac:dyDescent="0.2">
      <c r="A125" s="167"/>
      <c r="B125" s="203" t="s">
        <v>6</v>
      </c>
      <c r="C125" s="178" t="s">
        <v>7</v>
      </c>
      <c r="D125" s="167"/>
      <c r="E125" s="167"/>
      <c r="F125" s="167"/>
      <c r="G125" s="167"/>
      <c r="H125" s="167"/>
      <c r="I125" s="167"/>
      <c r="J125" s="167"/>
      <c r="K125" s="167"/>
      <c r="L125" s="167"/>
    </row>
    <row r="126" spans="1:12" x14ac:dyDescent="0.2">
      <c r="A126" s="167"/>
      <c r="B126" s="203" t="s">
        <v>9</v>
      </c>
      <c r="C126" s="178" t="s">
        <v>19</v>
      </c>
      <c r="D126" s="167"/>
      <c r="E126" s="167"/>
      <c r="F126" s="167"/>
      <c r="G126" s="167"/>
      <c r="H126" s="167"/>
      <c r="I126" s="167"/>
      <c r="J126" s="167"/>
      <c r="K126" s="167"/>
      <c r="L126" s="167"/>
    </row>
    <row r="127" spans="1:12" x14ac:dyDescent="0.2">
      <c r="A127" s="167"/>
      <c r="B127" s="167"/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</row>
    <row r="128" spans="1:12" ht="13.5" thickBot="1" x14ac:dyDescent="0.25">
      <c r="A128" s="167"/>
      <c r="B128" s="167"/>
      <c r="C128" s="167"/>
      <c r="D128" s="167"/>
      <c r="E128" s="167"/>
      <c r="F128" s="167"/>
      <c r="G128" s="167"/>
      <c r="H128" s="289" t="str">
        <f>B121</f>
        <v>Heino Juss (L-Viru)</v>
      </c>
      <c r="I128" s="221"/>
      <c r="J128" s="167"/>
      <c r="K128" s="167"/>
      <c r="L128" s="167"/>
    </row>
    <row r="129" spans="1:12" x14ac:dyDescent="0.2">
      <c r="A129" s="167"/>
      <c r="B129" s="167"/>
      <c r="C129" s="167"/>
      <c r="D129" s="167"/>
      <c r="E129" s="167"/>
      <c r="F129" s="167"/>
      <c r="G129" s="167"/>
      <c r="H129" s="290" t="s">
        <v>28</v>
      </c>
      <c r="I129" s="291"/>
      <c r="J129" s="167"/>
      <c r="K129" s="167"/>
      <c r="L129" s="167"/>
    </row>
    <row r="130" spans="1:12" x14ac:dyDescent="0.2">
      <c r="A130" s="167"/>
      <c r="B130" s="167"/>
      <c r="C130" s="167"/>
      <c r="D130" s="167"/>
      <c r="E130" s="167"/>
      <c r="F130" s="167"/>
      <c r="G130" s="167"/>
      <c r="H130" s="221"/>
      <c r="I130" s="221"/>
      <c r="J130" s="167"/>
      <c r="K130" s="167"/>
      <c r="L130" s="167"/>
    </row>
    <row r="131" spans="1:12" ht="13.5" thickBot="1" x14ac:dyDescent="0.25">
      <c r="A131" s="167"/>
      <c r="B131" s="167"/>
      <c r="C131" s="167"/>
      <c r="D131" s="167"/>
      <c r="E131" s="167"/>
      <c r="F131" s="167"/>
      <c r="G131" s="167"/>
      <c r="H131" s="289" t="str">
        <f>B122</f>
        <v>Otto Uusberg (Viljandi)</v>
      </c>
      <c r="I131" s="292"/>
      <c r="J131" s="167"/>
      <c r="K131" s="167"/>
      <c r="L131" s="167"/>
    </row>
    <row r="132" spans="1:12" x14ac:dyDescent="0.2">
      <c r="A132" s="167"/>
      <c r="B132" s="167"/>
      <c r="C132" s="167"/>
      <c r="D132" s="167"/>
      <c r="E132" s="167"/>
      <c r="F132" s="167"/>
      <c r="G132" s="167"/>
      <c r="H132" s="290" t="s">
        <v>29</v>
      </c>
      <c r="I132" s="229"/>
      <c r="J132" s="167"/>
      <c r="K132" s="167"/>
      <c r="L132" s="167"/>
    </row>
    <row r="133" spans="1:12" x14ac:dyDescent="0.2">
      <c r="A133" s="167"/>
      <c r="B133" s="167"/>
      <c r="C133" s="167"/>
      <c r="D133" s="167"/>
      <c r="E133" s="167"/>
      <c r="F133" s="167"/>
      <c r="G133" s="167"/>
      <c r="H133" s="221"/>
      <c r="I133" s="221"/>
      <c r="J133" s="167"/>
      <c r="K133" s="167"/>
      <c r="L133" s="167"/>
    </row>
    <row r="134" spans="1:12" ht="13.5" thickBot="1" x14ac:dyDescent="0.25">
      <c r="A134" s="167"/>
      <c r="B134" s="167"/>
      <c r="C134" s="167"/>
      <c r="D134" s="167"/>
      <c r="E134" s="167"/>
      <c r="F134" s="167"/>
      <c r="G134" s="167"/>
      <c r="H134" s="289" t="str">
        <f>B120</f>
        <v>Ülo Vasar (L-Viru)</v>
      </c>
      <c r="I134" s="292"/>
      <c r="J134" s="167"/>
      <c r="K134" s="167"/>
      <c r="L134" s="167"/>
    </row>
    <row r="135" spans="1:12" x14ac:dyDescent="0.2">
      <c r="A135" s="167"/>
      <c r="B135" s="167"/>
      <c r="C135" s="167"/>
      <c r="D135" s="167"/>
      <c r="E135" s="167"/>
      <c r="F135" s="167"/>
      <c r="G135" s="167"/>
      <c r="H135" s="8" t="s">
        <v>32</v>
      </c>
      <c r="I135" s="229"/>
      <c r="J135" s="167"/>
      <c r="K135" s="167"/>
    </row>
    <row r="136" spans="1:12" hidden="1" x14ac:dyDescent="0.2">
      <c r="A136" s="167"/>
      <c r="B136" s="167"/>
      <c r="C136" s="167"/>
      <c r="D136" s="167"/>
      <c r="E136" s="167"/>
      <c r="F136" s="167"/>
      <c r="G136" s="167"/>
      <c r="H136" s="167"/>
      <c r="I136" s="167"/>
      <c r="J136" s="167"/>
      <c r="K136" s="167"/>
    </row>
    <row r="137" spans="1:12" hidden="1" x14ac:dyDescent="0.2"/>
    <row r="138" spans="1:12" hidden="1" x14ac:dyDescent="0.2"/>
    <row r="139" spans="1:12" hidden="1" x14ac:dyDescent="0.2"/>
    <row r="140" spans="1:12" hidden="1" x14ac:dyDescent="0.2"/>
    <row r="141" spans="1:12" hidden="1" x14ac:dyDescent="0.2"/>
    <row r="142" spans="1:12" hidden="1" x14ac:dyDescent="0.2"/>
    <row r="143" spans="1:12" hidden="1" x14ac:dyDescent="0.2"/>
    <row r="144" spans="1:12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5" hidden="1" x14ac:dyDescent="0.2"/>
    <row r="290" spans="1:35" hidden="1" x14ac:dyDescent="0.2"/>
    <row r="291" spans="1:35" hidden="1" x14ac:dyDescent="0.2"/>
    <row r="292" spans="1:35" hidden="1" x14ac:dyDescent="0.2"/>
    <row r="293" spans="1:35" hidden="1" x14ac:dyDescent="0.2"/>
    <row r="294" spans="1:35" hidden="1" x14ac:dyDescent="0.2"/>
    <row r="295" spans="1:35" hidden="1" x14ac:dyDescent="0.2"/>
    <row r="296" spans="1:35" hidden="1" x14ac:dyDescent="0.2"/>
    <row r="297" spans="1:35" hidden="1" x14ac:dyDescent="0.2"/>
    <row r="299" spans="1:35" x14ac:dyDescent="0.2">
      <c r="A299" s="2" t="s">
        <v>53</v>
      </c>
      <c r="B299" s="56" t="s">
        <v>70</v>
      </c>
      <c r="C299" s="57"/>
      <c r="D299" s="22" t="s">
        <v>36</v>
      </c>
      <c r="E299" s="22" t="s">
        <v>72</v>
      </c>
      <c r="R299" s="166" t="s">
        <v>69</v>
      </c>
      <c r="S299" s="296">
        <v>2E-3</v>
      </c>
      <c r="T299" s="295" t="s">
        <v>94</v>
      </c>
      <c r="U299" s="295" t="s">
        <v>95</v>
      </c>
      <c r="V299" s="297" t="s">
        <v>73</v>
      </c>
      <c r="W299" s="295" t="s">
        <v>96</v>
      </c>
      <c r="X299" s="295" t="s">
        <v>97</v>
      </c>
      <c r="Y299" s="295" t="s">
        <v>77</v>
      </c>
      <c r="Z299" s="295" t="s">
        <v>80</v>
      </c>
      <c r="AA299" s="295" t="s">
        <v>98</v>
      </c>
      <c r="AB299" s="295" t="s">
        <v>99</v>
      </c>
      <c r="AC299" s="295" t="s">
        <v>100</v>
      </c>
      <c r="AD299" s="295" t="s">
        <v>78</v>
      </c>
      <c r="AE299" s="295" t="s">
        <v>75</v>
      </c>
      <c r="AF299" s="295" t="s">
        <v>74</v>
      </c>
      <c r="AG299" s="295" t="s">
        <v>79</v>
      </c>
      <c r="AH299" s="295" t="s">
        <v>76</v>
      </c>
      <c r="AI299" s="295" t="s">
        <v>230</v>
      </c>
    </row>
    <row r="300" spans="1:35" x14ac:dyDescent="0.2">
      <c r="A300" s="2">
        <v>1</v>
      </c>
      <c r="B300" s="58" t="str">
        <f>IFERROR(INDEX(H$100:H$300,MATCH(A300&amp;". koht",H$101:H$301,0)),"")</f>
        <v>Mati Kure (Tartu)</v>
      </c>
      <c r="C300" s="95"/>
      <c r="D300" s="94">
        <f>IFERROR(INDEX(Nimed!C:C,MATCH(B:B,Nimed!B:B,0)),"")</f>
        <v>14684</v>
      </c>
      <c r="E300" s="89">
        <f>IF(LEN(B301)&gt;0,10,"")</f>
        <v>10</v>
      </c>
      <c r="R300" s="298" t="str">
        <f>MID(B300,FIND("(",B300)+1,FIND(")",B300)-FIND("(",B300)-1)</f>
        <v>Tartu</v>
      </c>
      <c r="S300" s="299">
        <f>E300+S$299</f>
        <v>10.002000000000001</v>
      </c>
      <c r="T300" s="299" t="str">
        <f t="shared" ref="T300:AI306" si="0">IF($R300=T$299,$S300,"")</f>
        <v/>
      </c>
      <c r="U300" s="299" t="str">
        <f t="shared" si="0"/>
        <v/>
      </c>
      <c r="V300" s="299" t="str">
        <f>IF($R300=V$299,$S300,"")</f>
        <v/>
      </c>
      <c r="W300" s="299" t="str">
        <f t="shared" ref="W300:AI306" si="1">IF($R300=W$299,$S300,"")</f>
        <v/>
      </c>
      <c r="X300" s="299" t="str">
        <f t="shared" si="1"/>
        <v/>
      </c>
      <c r="Y300" s="299" t="str">
        <f t="shared" si="1"/>
        <v/>
      </c>
      <c r="Z300" s="299" t="str">
        <f t="shared" si="1"/>
        <v/>
      </c>
      <c r="AA300" s="299" t="str">
        <f t="shared" si="1"/>
        <v/>
      </c>
      <c r="AB300" s="299" t="str">
        <f t="shared" si="1"/>
        <v/>
      </c>
      <c r="AC300" s="299" t="str">
        <f t="shared" si="1"/>
        <v/>
      </c>
      <c r="AD300" s="299" t="str">
        <f t="shared" si="1"/>
        <v/>
      </c>
      <c r="AE300" s="299">
        <f t="shared" si="1"/>
        <v>10.002000000000001</v>
      </c>
      <c r="AF300" s="299" t="str">
        <f t="shared" si="1"/>
        <v/>
      </c>
      <c r="AG300" s="299" t="str">
        <f t="shared" si="1"/>
        <v/>
      </c>
      <c r="AH300" s="299" t="str">
        <f t="shared" si="1"/>
        <v/>
      </c>
      <c r="AI300" s="299" t="str">
        <f t="shared" si="1"/>
        <v/>
      </c>
    </row>
    <row r="301" spans="1:35" x14ac:dyDescent="0.2">
      <c r="A301" s="2">
        <v>2</v>
      </c>
      <c r="B301" s="59" t="str">
        <f t="shared" ref="B301:B303" si="2">IFERROR(INDEX(H$100:H$300,MATCH(A301&amp;". koht",H$101:H$301,0)),"")</f>
        <v>Mati Taba (Tartu)</v>
      </c>
      <c r="C301" s="96"/>
      <c r="D301" s="94">
        <f>IFERROR(INDEX(Nimed!C:C,MATCH(B:B,Nimed!B:B,0)),"")</f>
        <v>13420</v>
      </c>
      <c r="E301" s="89">
        <f>IF(LEN(B301)&gt;0,IF(E300-1&gt;=1,E300-1,0),"")</f>
        <v>9</v>
      </c>
      <c r="R301" s="298" t="str">
        <f t="shared" ref="R301:R302" si="3">IFERROR(MID(B301,FIND("(",B301)+1,FIND(")",B301)-FIND("(",B301)-1),"")</f>
        <v>Tartu</v>
      </c>
      <c r="S301" s="299">
        <f t="shared" ref="S301:S302" si="4">E301+S$299</f>
        <v>9.0020000000000007</v>
      </c>
      <c r="T301" s="299" t="str">
        <f t="shared" si="0"/>
        <v/>
      </c>
      <c r="U301" s="299" t="str">
        <f t="shared" si="0"/>
        <v/>
      </c>
      <c r="V301" s="299" t="str">
        <f t="shared" si="0"/>
        <v/>
      </c>
      <c r="W301" s="299" t="str">
        <f t="shared" si="0"/>
        <v/>
      </c>
      <c r="X301" s="299" t="str">
        <f t="shared" si="0"/>
        <v/>
      </c>
      <c r="Y301" s="299" t="str">
        <f t="shared" si="0"/>
        <v/>
      </c>
      <c r="Z301" s="299" t="str">
        <f t="shared" si="0"/>
        <v/>
      </c>
      <c r="AA301" s="299" t="str">
        <f t="shared" si="0"/>
        <v/>
      </c>
      <c r="AB301" s="299" t="str">
        <f t="shared" si="0"/>
        <v/>
      </c>
      <c r="AC301" s="299" t="str">
        <f t="shared" si="0"/>
        <v/>
      </c>
      <c r="AD301" s="299" t="str">
        <f t="shared" si="0"/>
        <v/>
      </c>
      <c r="AE301" s="299">
        <f t="shared" si="0"/>
        <v>9.0020000000000007</v>
      </c>
      <c r="AF301" s="299" t="str">
        <f t="shared" si="0"/>
        <v/>
      </c>
      <c r="AG301" s="299" t="str">
        <f t="shared" si="0"/>
        <v/>
      </c>
      <c r="AH301" s="299" t="str">
        <f t="shared" si="0"/>
        <v/>
      </c>
      <c r="AI301" s="299" t="str">
        <f t="shared" si="0"/>
        <v/>
      </c>
    </row>
    <row r="302" spans="1:35" x14ac:dyDescent="0.2">
      <c r="A302" s="2">
        <v>3</v>
      </c>
      <c r="B302" s="60" t="str">
        <f t="shared" si="2"/>
        <v>Uudo Blaasen (Valga)</v>
      </c>
      <c r="C302" s="97"/>
      <c r="D302" s="94">
        <f>IFERROR(INDEX(Nimed!C:C,MATCH(B:B,Nimed!B:B,0)),"")</f>
        <v>13150</v>
      </c>
      <c r="E302" s="89">
        <f t="shared" ref="E302:E306" si="5">IF(LEN(B302)&gt;0,IF(E301-1&gt;=1,E301-1,0),"")</f>
        <v>8</v>
      </c>
      <c r="R302" s="298" t="str">
        <f t="shared" si="3"/>
        <v>Valga</v>
      </c>
      <c r="S302" s="299">
        <f t="shared" si="4"/>
        <v>8.0020000000000007</v>
      </c>
      <c r="T302" s="299" t="str">
        <f t="shared" si="0"/>
        <v/>
      </c>
      <c r="U302" s="299" t="str">
        <f t="shared" si="0"/>
        <v/>
      </c>
      <c r="V302" s="299" t="str">
        <f t="shared" si="0"/>
        <v/>
      </c>
      <c r="W302" s="299" t="str">
        <f t="shared" si="1"/>
        <v/>
      </c>
      <c r="X302" s="299" t="str">
        <f t="shared" si="1"/>
        <v/>
      </c>
      <c r="Y302" s="299" t="str">
        <f t="shared" si="1"/>
        <v/>
      </c>
      <c r="Z302" s="299" t="str">
        <f t="shared" si="1"/>
        <v/>
      </c>
      <c r="AA302" s="299" t="str">
        <f t="shared" si="1"/>
        <v/>
      </c>
      <c r="AB302" s="299" t="str">
        <f t="shared" si="1"/>
        <v/>
      </c>
      <c r="AC302" s="299" t="str">
        <f t="shared" si="1"/>
        <v/>
      </c>
      <c r="AD302" s="299" t="str">
        <f t="shared" si="1"/>
        <v/>
      </c>
      <c r="AE302" s="299" t="str">
        <f t="shared" si="1"/>
        <v/>
      </c>
      <c r="AF302" s="299">
        <f t="shared" si="1"/>
        <v>8.0020000000000007</v>
      </c>
      <c r="AG302" s="299" t="str">
        <f t="shared" si="1"/>
        <v/>
      </c>
      <c r="AH302" s="299" t="str">
        <f t="shared" si="1"/>
        <v/>
      </c>
      <c r="AI302" s="299" t="str">
        <f t="shared" si="1"/>
        <v/>
      </c>
    </row>
    <row r="303" spans="1:35" x14ac:dyDescent="0.2">
      <c r="A303" s="2">
        <v>4</v>
      </c>
      <c r="B303" s="61" t="str">
        <f t="shared" si="2"/>
        <v>Lemmit Toomra (I-Viru)</v>
      </c>
      <c r="C303" s="260"/>
      <c r="D303" s="94">
        <f>IFERROR(INDEX(Nimed!C:C,MATCH(B:B,Nimed!B:B,0)),"")</f>
        <v>12954</v>
      </c>
      <c r="E303" s="89">
        <f t="shared" si="5"/>
        <v>7</v>
      </c>
      <c r="R303" s="298" t="str">
        <f t="shared" ref="R303:R306" si="6">IFERROR(MID(B303,FIND("(",B303)+1,FIND(")",B303)-FIND("(",B303)-1),"")</f>
        <v>I-Viru</v>
      </c>
      <c r="S303" s="299">
        <f t="shared" ref="S303:S306" si="7">E303+S$299</f>
        <v>7.0019999999999998</v>
      </c>
      <c r="T303" s="299" t="str">
        <f t="shared" si="0"/>
        <v/>
      </c>
      <c r="U303" s="299" t="str">
        <f t="shared" si="0"/>
        <v/>
      </c>
      <c r="V303" s="299">
        <f t="shared" si="0"/>
        <v>7.0019999999999998</v>
      </c>
      <c r="W303" s="299" t="str">
        <f t="shared" si="1"/>
        <v/>
      </c>
      <c r="X303" s="299" t="str">
        <f t="shared" si="1"/>
        <v/>
      </c>
      <c r="Y303" s="299" t="str">
        <f t="shared" si="1"/>
        <v/>
      </c>
      <c r="Z303" s="299" t="str">
        <f t="shared" si="1"/>
        <v/>
      </c>
      <c r="AA303" s="299" t="str">
        <f t="shared" si="1"/>
        <v/>
      </c>
      <c r="AB303" s="299" t="str">
        <f t="shared" si="1"/>
        <v/>
      </c>
      <c r="AC303" s="299" t="str">
        <f t="shared" si="1"/>
        <v/>
      </c>
      <c r="AD303" s="299" t="str">
        <f t="shared" si="1"/>
        <v/>
      </c>
      <c r="AE303" s="299" t="str">
        <f t="shared" si="1"/>
        <v/>
      </c>
      <c r="AF303" s="299" t="str">
        <f t="shared" si="1"/>
        <v/>
      </c>
      <c r="AG303" s="299" t="str">
        <f t="shared" si="1"/>
        <v/>
      </c>
      <c r="AH303" s="299" t="str">
        <f t="shared" si="1"/>
        <v/>
      </c>
      <c r="AI303" s="299" t="str">
        <f t="shared" si="1"/>
        <v/>
      </c>
    </row>
    <row r="304" spans="1:35" x14ac:dyDescent="0.2">
      <c r="A304" s="2">
        <v>5</v>
      </c>
      <c r="B304" s="61" t="str">
        <f t="shared" ref="B304:B306" si="8">IFERROR(INDEX(H$100:H$300,MATCH(A304&amp;". koht",H$101:H$301,0)),"")</f>
        <v>Heino Juss (L-Viru)</v>
      </c>
      <c r="C304" s="260"/>
      <c r="D304" s="94">
        <f>IFERROR(INDEX(Nimed!C:C,MATCH(B:B,Nimed!B:B,0)),"")</f>
        <v>11709</v>
      </c>
      <c r="E304" s="89">
        <f t="shared" si="5"/>
        <v>6</v>
      </c>
      <c r="R304" s="298" t="str">
        <f t="shared" si="6"/>
        <v>L-Viru</v>
      </c>
      <c r="S304" s="299">
        <f t="shared" si="7"/>
        <v>6.0019999999999998</v>
      </c>
      <c r="T304" s="299" t="str">
        <f t="shared" si="0"/>
        <v/>
      </c>
      <c r="U304" s="299" t="str">
        <f t="shared" si="0"/>
        <v/>
      </c>
      <c r="V304" s="299" t="str">
        <f t="shared" si="0"/>
        <v/>
      </c>
      <c r="W304" s="299" t="str">
        <f t="shared" si="1"/>
        <v/>
      </c>
      <c r="X304" s="299" t="str">
        <f t="shared" si="1"/>
        <v/>
      </c>
      <c r="Y304" s="299" t="str">
        <f t="shared" si="1"/>
        <v/>
      </c>
      <c r="Z304" s="299">
        <f t="shared" si="1"/>
        <v>6.0019999999999998</v>
      </c>
      <c r="AA304" s="299" t="str">
        <f t="shared" si="1"/>
        <v/>
      </c>
      <c r="AB304" s="299" t="str">
        <f t="shared" si="1"/>
        <v/>
      </c>
      <c r="AC304" s="299" t="str">
        <f t="shared" si="1"/>
        <v/>
      </c>
      <c r="AD304" s="299" t="str">
        <f t="shared" si="1"/>
        <v/>
      </c>
      <c r="AE304" s="299" t="str">
        <f t="shared" si="1"/>
        <v/>
      </c>
      <c r="AF304" s="299" t="str">
        <f t="shared" si="1"/>
        <v/>
      </c>
      <c r="AG304" s="299" t="str">
        <f t="shared" si="1"/>
        <v/>
      </c>
      <c r="AH304" s="299" t="str">
        <f t="shared" si="1"/>
        <v/>
      </c>
      <c r="AI304" s="299" t="str">
        <f t="shared" si="1"/>
        <v/>
      </c>
    </row>
    <row r="305" spans="1:35" x14ac:dyDescent="0.2">
      <c r="A305" s="2">
        <v>6</v>
      </c>
      <c r="B305" s="61" t="str">
        <f t="shared" si="8"/>
        <v>Otto Uusberg (Viljandi)</v>
      </c>
      <c r="C305" s="260"/>
      <c r="D305" s="94" t="str">
        <f>IFERROR(INDEX(Nimed!C:C,MATCH(B:B,Nimed!B:B,0)),"")</f>
        <v/>
      </c>
      <c r="E305" s="89">
        <f t="shared" si="5"/>
        <v>5</v>
      </c>
      <c r="R305" s="298" t="str">
        <f t="shared" si="6"/>
        <v>Viljandi</v>
      </c>
      <c r="S305" s="299">
        <f t="shared" si="7"/>
        <v>5.0019999999999998</v>
      </c>
      <c r="T305" s="299" t="str">
        <f t="shared" si="0"/>
        <v/>
      </c>
      <c r="U305" s="299" t="str">
        <f t="shared" si="0"/>
        <v/>
      </c>
      <c r="V305" s="299" t="str">
        <f t="shared" si="0"/>
        <v/>
      </c>
      <c r="W305" s="299" t="str">
        <f t="shared" si="1"/>
        <v/>
      </c>
      <c r="X305" s="299" t="str">
        <f t="shared" si="1"/>
        <v/>
      </c>
      <c r="Y305" s="299" t="str">
        <f t="shared" si="1"/>
        <v/>
      </c>
      <c r="Z305" s="299" t="str">
        <f t="shared" si="1"/>
        <v/>
      </c>
      <c r="AA305" s="299" t="str">
        <f t="shared" si="1"/>
        <v/>
      </c>
      <c r="AB305" s="299" t="str">
        <f t="shared" si="1"/>
        <v/>
      </c>
      <c r="AC305" s="299" t="str">
        <f t="shared" si="1"/>
        <v/>
      </c>
      <c r="AD305" s="299" t="str">
        <f t="shared" si="1"/>
        <v/>
      </c>
      <c r="AE305" s="299" t="str">
        <f t="shared" si="1"/>
        <v/>
      </c>
      <c r="AF305" s="299" t="str">
        <f t="shared" si="1"/>
        <v/>
      </c>
      <c r="AG305" s="299">
        <f t="shared" si="1"/>
        <v>5.0019999999999998</v>
      </c>
      <c r="AH305" s="299" t="str">
        <f t="shared" si="1"/>
        <v/>
      </c>
      <c r="AI305" s="299" t="str">
        <f t="shared" si="1"/>
        <v/>
      </c>
    </row>
    <row r="306" spans="1:35" x14ac:dyDescent="0.2">
      <c r="A306" s="2">
        <v>7</v>
      </c>
      <c r="B306" s="61" t="str">
        <f t="shared" si="8"/>
        <v>Ülo Vasar (L-Viru)</v>
      </c>
      <c r="C306" s="260"/>
      <c r="D306" s="94">
        <f>IFERROR(INDEX(Nimed!C:C,MATCH(B:B,Nimed!B:B,0)),"")</f>
        <v>9932</v>
      </c>
      <c r="E306" s="89">
        <f t="shared" si="5"/>
        <v>4</v>
      </c>
      <c r="R306" s="298" t="str">
        <f t="shared" si="6"/>
        <v>L-Viru</v>
      </c>
      <c r="S306" s="299">
        <f t="shared" si="7"/>
        <v>4.0019999999999998</v>
      </c>
      <c r="T306" s="299" t="str">
        <f t="shared" si="0"/>
        <v/>
      </c>
      <c r="U306" s="299" t="str">
        <f t="shared" si="0"/>
        <v/>
      </c>
      <c r="V306" s="299" t="str">
        <f t="shared" si="0"/>
        <v/>
      </c>
      <c r="W306" s="299" t="str">
        <f t="shared" si="1"/>
        <v/>
      </c>
      <c r="X306" s="299" t="str">
        <f t="shared" si="1"/>
        <v/>
      </c>
      <c r="Y306" s="299" t="str">
        <f t="shared" si="1"/>
        <v/>
      </c>
      <c r="Z306" s="299">
        <f t="shared" si="1"/>
        <v>4.0019999999999998</v>
      </c>
      <c r="AA306" s="299" t="str">
        <f t="shared" si="1"/>
        <v/>
      </c>
      <c r="AB306" s="299" t="str">
        <f t="shared" si="1"/>
        <v/>
      </c>
      <c r="AC306" s="299" t="str">
        <f t="shared" si="1"/>
        <v/>
      </c>
      <c r="AD306" s="299" t="str">
        <f t="shared" si="1"/>
        <v/>
      </c>
      <c r="AE306" s="299" t="str">
        <f t="shared" si="1"/>
        <v/>
      </c>
      <c r="AF306" s="299" t="str">
        <f t="shared" si="1"/>
        <v/>
      </c>
      <c r="AG306" s="299" t="str">
        <f t="shared" si="1"/>
        <v/>
      </c>
      <c r="AH306" s="299" t="str">
        <f t="shared" si="1"/>
        <v/>
      </c>
      <c r="AI306" s="299" t="str">
        <f t="shared" si="1"/>
        <v/>
      </c>
    </row>
  </sheetData>
  <sortState ref="B72:C80">
    <sortCondition ref="B71"/>
  </sortState>
  <conditionalFormatting sqref="A137:H1048576">
    <cfRule type="containsText" dxfId="45" priority="25" operator="containsText" text="I-Viru">
      <formula>NOT(ISERROR(SEARCH("I-Viru",A137)))</formula>
    </cfRule>
  </conditionalFormatting>
  <conditionalFormatting sqref="C120:E122">
    <cfRule type="cellIs" dxfId="44" priority="2" operator="equal">
      <formula>13</formula>
    </cfRule>
  </conditionalFormatting>
  <conditionalFormatting sqref="A1:H5">
    <cfRule type="containsText" dxfId="43" priority="23" operator="containsText" text="I-Viru">
      <formula>NOT(ISERROR(SEARCH("I-Viru",A1)))</formula>
    </cfRule>
  </conditionalFormatting>
  <conditionalFormatting sqref="A11:B11">
    <cfRule type="expression" dxfId="42" priority="11">
      <formula>OR(D11=0,D11=4)</formula>
    </cfRule>
    <cfRule type="expression" dxfId="41" priority="12">
      <formula>AND(D11=1,IF(COUNTIF(D$7:D$11,"=1")=1,TRUE))</formula>
    </cfRule>
    <cfRule type="expression" dxfId="40" priority="13">
      <formula>AND(D11=3,IF(COUNTIF(D$7:D$11,"=3")=1,TRUE))</formula>
    </cfRule>
  </conditionalFormatting>
  <conditionalFormatting sqref="A11:E11 G11:H11">
    <cfRule type="containsText" dxfId="39" priority="10" operator="containsText" text="I-Viru">
      <formula>NOT(ISERROR(SEARCH("I-Viru",A11)))</formula>
    </cfRule>
  </conditionalFormatting>
  <conditionalFormatting sqref="C8:F16">
    <cfRule type="cellIs" dxfId="38" priority="9" stopIfTrue="1" operator="equal">
      <formula>13</formula>
    </cfRule>
  </conditionalFormatting>
  <conditionalFormatting sqref="G11">
    <cfRule type="expression" dxfId="37" priority="14">
      <formula>OR(#REF!=0,#REF!=4)</formula>
    </cfRule>
    <cfRule type="expression" dxfId="36" priority="15">
      <formula>AND(#REF!=1,IF(COUNTIF(#REF!,"=1")=1,TRUE))</formula>
    </cfRule>
    <cfRule type="expression" dxfId="35" priority="16">
      <formula>AND(#REF!=3,IF(COUNTIF(#REF!,"=3")=1,TRUE))</formula>
    </cfRule>
  </conditionalFormatting>
  <conditionalFormatting sqref="H11">
    <cfRule type="expression" dxfId="34" priority="17">
      <formula>OR(J11=0,J11=4)</formula>
    </cfRule>
    <cfRule type="expression" dxfId="33" priority="18">
      <formula>AND(J11=1,IF(COUNTIF(J$7:J$11,"=1")=1,TRUE))</formula>
    </cfRule>
    <cfRule type="expression" dxfId="32" priority="19">
      <formula>AND(J11=3,IF(COUNTIF(J$7:J$11,"=3")=1,TRUE))</formula>
    </cfRule>
  </conditionalFormatting>
  <conditionalFormatting sqref="C11:E11">
    <cfRule type="expression" dxfId="31" priority="20">
      <formula>OR(G11=0,G11=4)</formula>
    </cfRule>
    <cfRule type="expression" dxfId="30" priority="21">
      <formula>AND(G11=1,IF(COUNTIF(G$7:G$11,"=1")=1,TRUE))</formula>
    </cfRule>
    <cfRule type="expression" dxfId="29" priority="22">
      <formula>AND(G11=3,IF(COUNTIF(G$7:G$11,"=3")=1,TRUE))</formula>
    </cfRule>
  </conditionalFormatting>
  <conditionalFormatting sqref="C18:D20">
    <cfRule type="cellIs" dxfId="28" priority="8" stopIfTrue="1" operator="equal">
      <formula>13</formula>
    </cfRule>
  </conditionalFormatting>
  <conditionalFormatting sqref="E102 E104 E106 E108 G103 G107 G110 G112">
    <cfRule type="containsBlanks" dxfId="27" priority="3">
      <formula>LEN(TRIM(E102))=0</formula>
    </cfRule>
  </conditionalFormatting>
  <conditionalFormatting sqref="E102 E104">
    <cfRule type="aboveAverage" dxfId="26" priority="7"/>
  </conditionalFormatting>
  <conditionalFormatting sqref="E106 E108">
    <cfRule type="aboveAverage" dxfId="25" priority="6"/>
  </conditionalFormatting>
  <conditionalFormatting sqref="G103 G107">
    <cfRule type="aboveAverage" dxfId="24" priority="5"/>
  </conditionalFormatting>
  <conditionalFormatting sqref="G110 G112">
    <cfRule type="aboveAverage" dxfId="23" priority="4"/>
  </conditionalFormatting>
  <conditionalFormatting sqref="A6:H136">
    <cfRule type="containsText" dxfId="22" priority="1" operator="containsText" text="I-Viru">
      <formula>NOT(ISERROR(SEARCH("I-Viru",A6)))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&amp;R&amp;9Page &amp;P of &amp;N</oddHeader>
  </headerFooter>
  <rowBreaks count="1" manualBreakCount="1">
    <brk id="115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I302"/>
  <sheetViews>
    <sheetView showGridLines="0" showRowColHeaders="0" zoomScaleNormal="100" workbookViewId="0">
      <pane ySplit="5" topLeftCell="A6" activePane="bottomLeft" state="frozen"/>
      <selection activeCell="AS1" sqref="AS1"/>
      <selection pane="bottomLeft" activeCell="AS1" sqref="AS1"/>
    </sheetView>
  </sheetViews>
  <sheetFormatPr defaultRowHeight="12.75" x14ac:dyDescent="0.2"/>
  <cols>
    <col min="1" max="1" width="3.28515625" style="12" customWidth="1"/>
    <col min="2" max="2" width="26.42578125" style="12" customWidth="1"/>
    <col min="3" max="9" width="6.28515625" style="12" customWidth="1"/>
    <col min="10" max="12" width="4.7109375" style="12" customWidth="1"/>
    <col min="13" max="17" width="9.140625" style="12"/>
    <col min="18" max="18" width="0" style="12" hidden="1" customWidth="1"/>
    <col min="19" max="19" width="9.5703125" style="12" hidden="1" customWidth="1"/>
    <col min="20" max="21" width="0" style="12" hidden="1" customWidth="1"/>
    <col min="22" max="22" width="9.5703125" style="12" hidden="1" customWidth="1"/>
    <col min="23" max="35" width="0" style="12" hidden="1" customWidth="1"/>
    <col min="36" max="16384" width="9.140625" style="12"/>
  </cols>
  <sheetData>
    <row r="1" spans="1:35" x14ac:dyDescent="0.2">
      <c r="A1" s="23" t="str">
        <f>Võistkondlik!B1</f>
        <v>ESVL INDIVIDUAAL-VÕISTKONDLIKUD MEISTRIVÕISTLUSED PETANGIS 2010</v>
      </c>
      <c r="B1" s="24"/>
      <c r="C1" s="24"/>
      <c r="E1" s="20"/>
      <c r="R1" s="287" t="s">
        <v>231</v>
      </c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</row>
    <row r="2" spans="1:35" x14ac:dyDescent="0.2">
      <c r="A2" s="20" t="str">
        <f>Võistkondlik!B2</f>
        <v>Toimumisaeg: L, 31.07.2010 kell 11:00</v>
      </c>
      <c r="B2" s="24"/>
      <c r="C2" s="24"/>
      <c r="E2" s="20"/>
    </row>
    <row r="3" spans="1:35" x14ac:dyDescent="0.2">
      <c r="A3" s="20" t="str">
        <f>Võistkondlik!B3</f>
        <v>Toimumiskoht: Viljandimaa, Viljandi</v>
      </c>
      <c r="B3" s="24"/>
      <c r="C3" s="24"/>
      <c r="E3" s="20"/>
    </row>
    <row r="4" spans="1:35" x14ac:dyDescent="0.2">
      <c r="A4" s="20"/>
      <c r="B4" s="24"/>
      <c r="C4" s="24"/>
      <c r="E4" s="20"/>
    </row>
    <row r="5" spans="1:35" x14ac:dyDescent="0.2">
      <c r="A5" s="25" t="s">
        <v>111</v>
      </c>
      <c r="B5" s="24"/>
    </row>
    <row r="6" spans="1:35" x14ac:dyDescent="0.2">
      <c r="A6" s="8"/>
      <c r="B6" s="17"/>
      <c r="C6" s="14"/>
      <c r="D6" s="14"/>
      <c r="E6" s="14"/>
      <c r="F6" s="14"/>
      <c r="G6" s="9"/>
      <c r="H6" s="14"/>
    </row>
    <row r="7" spans="1:35" x14ac:dyDescent="0.2">
      <c r="A7" s="193"/>
      <c r="B7" s="193"/>
      <c r="C7" s="172">
        <v>1</v>
      </c>
      <c r="D7" s="172">
        <v>2</v>
      </c>
      <c r="E7" s="172">
        <v>3</v>
      </c>
      <c r="F7" s="172" t="s">
        <v>1</v>
      </c>
      <c r="G7" s="172" t="s">
        <v>2</v>
      </c>
      <c r="H7" s="167"/>
      <c r="I7" s="167"/>
      <c r="J7" s="167"/>
      <c r="K7" s="167"/>
      <c r="L7" s="167"/>
    </row>
    <row r="8" spans="1:35" x14ac:dyDescent="0.2">
      <c r="A8" s="193">
        <v>1</v>
      </c>
      <c r="B8" s="164" t="s">
        <v>134</v>
      </c>
      <c r="C8" s="257">
        <v>11</v>
      </c>
      <c r="D8" s="257">
        <v>13</v>
      </c>
      <c r="E8" s="257">
        <v>13</v>
      </c>
      <c r="F8" s="231" t="s">
        <v>13</v>
      </c>
      <c r="G8" s="196">
        <v>1</v>
      </c>
      <c r="H8" s="167"/>
      <c r="I8" s="167"/>
      <c r="J8" s="167"/>
      <c r="K8" s="167"/>
      <c r="L8" s="167"/>
    </row>
    <row r="9" spans="1:35" x14ac:dyDescent="0.2">
      <c r="A9" s="193">
        <v>2</v>
      </c>
      <c r="B9" s="264" t="s">
        <v>182</v>
      </c>
      <c r="C9" s="257">
        <v>13</v>
      </c>
      <c r="D9" s="257">
        <v>10</v>
      </c>
      <c r="E9" s="257">
        <v>9</v>
      </c>
      <c r="F9" s="197" t="s">
        <v>19</v>
      </c>
      <c r="G9" s="196">
        <v>2</v>
      </c>
      <c r="H9" s="167"/>
      <c r="I9" s="167"/>
      <c r="J9" s="167"/>
      <c r="K9" s="167"/>
      <c r="L9" s="167"/>
    </row>
    <row r="10" spans="1:35" hidden="1" x14ac:dyDescent="0.2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</row>
    <row r="11" spans="1:35" hidden="1" x14ac:dyDescent="0.2">
      <c r="A11" s="167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</row>
    <row r="12" spans="1:35" hidden="1" x14ac:dyDescent="0.2">
      <c r="A12" s="167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</row>
    <row r="13" spans="1:35" hidden="1" x14ac:dyDescent="0.2">
      <c r="A13" s="167"/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</row>
    <row r="14" spans="1:35" hidden="1" x14ac:dyDescent="0.2">
      <c r="A14" s="167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</row>
    <row r="15" spans="1:35" hidden="1" x14ac:dyDescent="0.2">
      <c r="A15" s="167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</row>
    <row r="16" spans="1:35" hidden="1" x14ac:dyDescent="0.2">
      <c r="A16" s="167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</row>
    <row r="17" spans="1:12" hidden="1" x14ac:dyDescent="0.2">
      <c r="A17" s="167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</row>
    <row r="18" spans="1:12" hidden="1" x14ac:dyDescent="0.2">
      <c r="A18" s="167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</row>
    <row r="19" spans="1:12" hidden="1" x14ac:dyDescent="0.2">
      <c r="A19" s="167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</row>
    <row r="20" spans="1:12" hidden="1" x14ac:dyDescent="0.2">
      <c r="A20" s="167"/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</row>
    <row r="21" spans="1:12" hidden="1" x14ac:dyDescent="0.2">
      <c r="A21" s="167"/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</row>
    <row r="22" spans="1:12" hidden="1" x14ac:dyDescent="0.2">
      <c r="A22" s="167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</row>
    <row r="23" spans="1:12" hidden="1" x14ac:dyDescent="0.2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</row>
    <row r="24" spans="1:12" hidden="1" x14ac:dyDescent="0.2">
      <c r="A24" s="167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</row>
    <row r="25" spans="1:12" hidden="1" x14ac:dyDescent="0.2">
      <c r="A25" s="167"/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</row>
    <row r="26" spans="1:12" hidden="1" x14ac:dyDescent="0.2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</row>
    <row r="27" spans="1:12" hidden="1" x14ac:dyDescent="0.2">
      <c r="A27" s="167"/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</row>
    <row r="28" spans="1:12" hidden="1" x14ac:dyDescent="0.2">
      <c r="A28" s="167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</row>
    <row r="29" spans="1:12" hidden="1" x14ac:dyDescent="0.2">
      <c r="A29" s="167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</row>
    <row r="30" spans="1:12" hidden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</row>
    <row r="31" spans="1:12" hidden="1" x14ac:dyDescent="0.2">
      <c r="A31" s="167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</row>
    <row r="32" spans="1:12" hidden="1" x14ac:dyDescent="0.2">
      <c r="A32" s="167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</row>
    <row r="33" spans="1:12" hidden="1" x14ac:dyDescent="0.2">
      <c r="A33" s="167"/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</row>
    <row r="34" spans="1:12" hidden="1" x14ac:dyDescent="0.2">
      <c r="A34" s="167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</row>
    <row r="35" spans="1:12" hidden="1" x14ac:dyDescent="0.2">
      <c r="A35" s="167"/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</row>
    <row r="36" spans="1:12" hidden="1" x14ac:dyDescent="0.2">
      <c r="A36" s="167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</row>
    <row r="37" spans="1:12" hidden="1" x14ac:dyDescent="0.2">
      <c r="A37" s="167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</row>
    <row r="38" spans="1:12" hidden="1" x14ac:dyDescent="0.2">
      <c r="A38" s="167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</row>
    <row r="39" spans="1:12" hidden="1" x14ac:dyDescent="0.2">
      <c r="A39" s="167"/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</row>
    <row r="40" spans="1:12" hidden="1" x14ac:dyDescent="0.2">
      <c r="A40" s="167"/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</row>
    <row r="41" spans="1:12" hidden="1" x14ac:dyDescent="0.2">
      <c r="A41" s="167"/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</row>
    <row r="42" spans="1:12" hidden="1" x14ac:dyDescent="0.2">
      <c r="A42" s="167"/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</row>
    <row r="43" spans="1:12" hidden="1" x14ac:dyDescent="0.2">
      <c r="A43" s="167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</row>
    <row r="44" spans="1:12" hidden="1" x14ac:dyDescent="0.2">
      <c r="A44" s="167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</row>
    <row r="45" spans="1:12" hidden="1" x14ac:dyDescent="0.2">
      <c r="A45" s="167"/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</row>
    <row r="46" spans="1:12" hidden="1" x14ac:dyDescent="0.2">
      <c r="A46" s="167"/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</row>
    <row r="47" spans="1:12" hidden="1" x14ac:dyDescent="0.2">
      <c r="A47" s="167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</row>
    <row r="48" spans="1:12" hidden="1" x14ac:dyDescent="0.2">
      <c r="A48" s="167"/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</row>
    <row r="49" spans="1:12" hidden="1" x14ac:dyDescent="0.2">
      <c r="A49" s="167"/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</row>
    <row r="50" spans="1:12" hidden="1" x14ac:dyDescent="0.2">
      <c r="A50" s="167"/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</row>
    <row r="51" spans="1:12" hidden="1" x14ac:dyDescent="0.2">
      <c r="A51" s="167"/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</row>
    <row r="52" spans="1:12" hidden="1" x14ac:dyDescent="0.2">
      <c r="A52" s="167"/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</row>
    <row r="53" spans="1:12" hidden="1" x14ac:dyDescent="0.2">
      <c r="A53" s="167"/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</row>
    <row r="54" spans="1:12" hidden="1" x14ac:dyDescent="0.2">
      <c r="A54" s="167"/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</row>
    <row r="55" spans="1:12" hidden="1" x14ac:dyDescent="0.2">
      <c r="A55" s="167"/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</row>
    <row r="56" spans="1:12" hidden="1" x14ac:dyDescent="0.2">
      <c r="A56" s="167"/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</row>
    <row r="57" spans="1:12" hidden="1" x14ac:dyDescent="0.2">
      <c r="A57" s="167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</row>
    <row r="58" spans="1:12" hidden="1" x14ac:dyDescent="0.2">
      <c r="A58" s="167"/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</row>
    <row r="59" spans="1:12" hidden="1" x14ac:dyDescent="0.2">
      <c r="A59" s="167"/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</row>
    <row r="60" spans="1:12" hidden="1" x14ac:dyDescent="0.2">
      <c r="A60" s="167"/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</row>
    <row r="61" spans="1:12" hidden="1" x14ac:dyDescent="0.2">
      <c r="A61" s="167"/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</row>
    <row r="62" spans="1:12" hidden="1" x14ac:dyDescent="0.2">
      <c r="A62" s="167"/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</row>
    <row r="63" spans="1:12" hidden="1" x14ac:dyDescent="0.2">
      <c r="A63" s="167"/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</row>
    <row r="64" spans="1:12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12" hidden="1" x14ac:dyDescent="0.2"/>
    <row r="98" spans="1:12" hidden="1" x14ac:dyDescent="0.2"/>
    <row r="100" spans="1:12" x14ac:dyDescent="0.2">
      <c r="A100" s="204" t="s">
        <v>236</v>
      </c>
      <c r="B100" s="167"/>
      <c r="C100" s="167"/>
      <c r="D100" s="167"/>
      <c r="E100" s="167"/>
      <c r="F100" s="167"/>
      <c r="G100" s="167"/>
      <c r="H100" s="167"/>
      <c r="I100" s="167"/>
    </row>
    <row r="101" spans="1:12" hidden="1" x14ac:dyDescent="0.2">
      <c r="A101" s="167"/>
      <c r="B101" s="167"/>
      <c r="C101" s="167"/>
      <c r="D101" s="167"/>
      <c r="E101" s="167"/>
      <c r="F101" s="167"/>
      <c r="G101" s="167"/>
      <c r="H101" s="167"/>
      <c r="I101" s="167"/>
    </row>
    <row r="102" spans="1:12" hidden="1" x14ac:dyDescent="0.2">
      <c r="H102" s="167"/>
      <c r="I102" s="167"/>
      <c r="J102" s="167"/>
      <c r="K102" s="167"/>
      <c r="L102" s="167"/>
    </row>
    <row r="103" spans="1:12" hidden="1" x14ac:dyDescent="0.2">
      <c r="H103" s="167"/>
      <c r="I103" s="167"/>
      <c r="J103" s="167"/>
      <c r="K103" s="167"/>
      <c r="L103" s="167"/>
    </row>
    <row r="104" spans="1:12" hidden="1" x14ac:dyDescent="0.2">
      <c r="H104" s="167"/>
      <c r="I104" s="167"/>
      <c r="J104" s="167"/>
      <c r="K104" s="167"/>
      <c r="L104" s="167"/>
    </row>
    <row r="105" spans="1:12" x14ac:dyDescent="0.2">
      <c r="A105" s="167"/>
      <c r="B105" s="168"/>
      <c r="C105" s="168"/>
      <c r="D105" s="168"/>
      <c r="E105" s="168"/>
      <c r="F105" s="168"/>
      <c r="G105" s="168"/>
      <c r="H105" s="167"/>
      <c r="I105" s="167"/>
      <c r="J105" s="167"/>
      <c r="K105" s="167"/>
      <c r="L105" s="167"/>
    </row>
    <row r="106" spans="1:12" ht="13.5" thickBot="1" x14ac:dyDescent="0.25">
      <c r="A106" s="170"/>
      <c r="B106" s="168"/>
      <c r="C106" s="168"/>
      <c r="D106" s="206"/>
      <c r="F106" s="168"/>
      <c r="H106" s="289" t="str">
        <f>IFERROR(INDEX(B$1:B$100,MATCH(VALUE(LEFT(H107,1)),G$1:G$100,0)),"")</f>
        <v>Airi Kruusma (I-Viru)</v>
      </c>
      <c r="I106" s="221"/>
      <c r="J106" s="167"/>
      <c r="K106" s="167"/>
      <c r="L106" s="167"/>
    </row>
    <row r="107" spans="1:12" x14ac:dyDescent="0.2">
      <c r="A107" s="167"/>
      <c r="B107" s="167"/>
      <c r="C107" s="167"/>
      <c r="D107" s="167"/>
      <c r="E107" s="167"/>
      <c r="F107" s="168"/>
      <c r="H107" s="290" t="s">
        <v>119</v>
      </c>
      <c r="I107" s="291"/>
      <c r="J107" s="167"/>
      <c r="K107" s="167"/>
      <c r="L107" s="167"/>
    </row>
    <row r="108" spans="1:12" x14ac:dyDescent="0.2">
      <c r="A108" s="167"/>
      <c r="B108" s="167"/>
      <c r="C108" s="167"/>
      <c r="D108" s="167"/>
      <c r="E108" s="167"/>
      <c r="F108" s="168"/>
      <c r="H108" s="221"/>
      <c r="I108" s="24"/>
      <c r="J108" s="167"/>
      <c r="K108" s="167"/>
      <c r="L108" s="167"/>
    </row>
    <row r="109" spans="1:12" ht="13.5" thickBot="1" x14ac:dyDescent="0.25">
      <c r="A109" s="167"/>
      <c r="B109" s="167"/>
      <c r="C109" s="167"/>
      <c r="D109" s="167"/>
      <c r="E109" s="167"/>
      <c r="F109" s="168"/>
      <c r="H109" s="289" t="str">
        <f>IFERROR(INDEX(B$1:B$100,MATCH(VALUE(LEFT(H110,1)),G$1:G$100,0)),"")</f>
        <v>Jelena Scharonberg (I-Viru)</v>
      </c>
      <c r="I109" s="292"/>
      <c r="J109" s="167"/>
      <c r="K109" s="167"/>
      <c r="L109" s="167"/>
    </row>
    <row r="110" spans="1:12" x14ac:dyDescent="0.2">
      <c r="A110" s="167"/>
      <c r="B110" s="167"/>
      <c r="C110" s="167"/>
      <c r="D110" s="167"/>
      <c r="E110" s="167"/>
      <c r="F110" s="167"/>
      <c r="H110" s="290" t="s">
        <v>120</v>
      </c>
      <c r="I110" s="229"/>
      <c r="J110" s="167"/>
      <c r="K110" s="167"/>
      <c r="L110" s="167"/>
    </row>
    <row r="111" spans="1:12" hidden="1" x14ac:dyDescent="0.2">
      <c r="A111" s="167"/>
      <c r="B111" s="167"/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</row>
    <row r="112" spans="1:12" hidden="1" x14ac:dyDescent="0.2">
      <c r="A112" s="167"/>
      <c r="B112" s="167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</row>
    <row r="113" spans="1:12" hidden="1" x14ac:dyDescent="0.2">
      <c r="A113" s="167"/>
      <c r="B113" s="167"/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</row>
    <row r="114" spans="1:12" hidden="1" x14ac:dyDescent="0.2">
      <c r="A114" s="167"/>
      <c r="B114" s="167"/>
      <c r="C114" s="167"/>
      <c r="D114" s="167"/>
      <c r="E114" s="167"/>
      <c r="F114" s="167"/>
      <c r="G114" s="167"/>
      <c r="H114" s="167"/>
      <c r="I114" s="167"/>
      <c r="J114" s="167"/>
      <c r="K114" s="167"/>
      <c r="L114" s="167"/>
    </row>
    <row r="115" spans="1:12" hidden="1" x14ac:dyDescent="0.2">
      <c r="A115" s="167"/>
      <c r="B115" s="16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</row>
    <row r="116" spans="1:12" hidden="1" x14ac:dyDescent="0.2">
      <c r="A116" s="167"/>
      <c r="B116" s="167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</row>
    <row r="117" spans="1:12" hidden="1" x14ac:dyDescent="0.2">
      <c r="A117" s="167"/>
      <c r="B117" s="167"/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</row>
    <row r="118" spans="1:12" hidden="1" x14ac:dyDescent="0.2">
      <c r="A118" s="167"/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</row>
    <row r="119" spans="1:12" hidden="1" x14ac:dyDescent="0.2">
      <c r="A119" s="167"/>
      <c r="B119" s="167"/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</row>
    <row r="120" spans="1:12" hidden="1" x14ac:dyDescent="0.2">
      <c r="A120" s="167"/>
      <c r="B120" s="167"/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</row>
    <row r="121" spans="1:12" hidden="1" x14ac:dyDescent="0.2">
      <c r="A121" s="167"/>
      <c r="B121" s="167"/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</row>
    <row r="122" spans="1:12" hidden="1" x14ac:dyDescent="0.2">
      <c r="A122" s="167"/>
      <c r="B122" s="167"/>
      <c r="C122" s="167"/>
      <c r="D122" s="167"/>
      <c r="E122" s="167"/>
      <c r="F122" s="167"/>
      <c r="G122" s="167"/>
      <c r="H122" s="167"/>
      <c r="I122" s="167"/>
      <c r="J122" s="167"/>
      <c r="K122" s="167"/>
      <c r="L122" s="167"/>
    </row>
    <row r="123" spans="1:12" hidden="1" x14ac:dyDescent="0.2">
      <c r="A123" s="167"/>
      <c r="B123" s="16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</row>
    <row r="124" spans="1:12" hidden="1" x14ac:dyDescent="0.2">
      <c r="A124" s="167"/>
      <c r="B124" s="167"/>
      <c r="C124" s="167"/>
      <c r="D124" s="167"/>
      <c r="E124" s="167"/>
      <c r="F124" s="167"/>
      <c r="G124" s="167"/>
      <c r="H124" s="167"/>
      <c r="I124" s="167"/>
      <c r="J124" s="167"/>
      <c r="K124" s="167"/>
      <c r="L124" s="167"/>
    </row>
    <row r="125" spans="1:12" hidden="1" x14ac:dyDescent="0.2">
      <c r="A125" s="167"/>
      <c r="B125" s="167"/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</row>
    <row r="126" spans="1:12" hidden="1" x14ac:dyDescent="0.2">
      <c r="A126" s="167"/>
      <c r="B126" s="167"/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</row>
    <row r="127" spans="1:12" hidden="1" x14ac:dyDescent="0.2">
      <c r="A127" s="167"/>
      <c r="B127" s="167"/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</row>
    <row r="128" spans="1:12" hidden="1" x14ac:dyDescent="0.2">
      <c r="A128" s="167"/>
      <c r="B128" s="167"/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</row>
    <row r="129" spans="1:12" hidden="1" x14ac:dyDescent="0.2">
      <c r="A129" s="167"/>
      <c r="B129" s="167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</row>
    <row r="130" spans="1:12" hidden="1" x14ac:dyDescent="0.2">
      <c r="A130" s="167"/>
      <c r="B130" s="167"/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</row>
    <row r="131" spans="1:12" hidden="1" x14ac:dyDescent="0.2">
      <c r="A131" s="167"/>
      <c r="B131" s="167"/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</row>
    <row r="132" spans="1:12" hidden="1" x14ac:dyDescent="0.2">
      <c r="A132" s="167"/>
      <c r="B132" s="167"/>
      <c r="C132" s="167"/>
      <c r="D132" s="167"/>
      <c r="E132" s="167"/>
      <c r="F132" s="167"/>
      <c r="G132" s="167"/>
      <c r="H132" s="167"/>
      <c r="I132" s="167"/>
      <c r="J132" s="167"/>
      <c r="K132" s="167"/>
      <c r="L132" s="167"/>
    </row>
    <row r="133" spans="1:12" hidden="1" x14ac:dyDescent="0.2">
      <c r="A133" s="167"/>
      <c r="B133" s="167"/>
      <c r="C133" s="167"/>
      <c r="D133" s="167"/>
      <c r="E133" s="167"/>
      <c r="F133" s="167"/>
      <c r="G133" s="167"/>
      <c r="H133" s="167"/>
      <c r="I133" s="167"/>
      <c r="J133" s="167"/>
      <c r="K133" s="167"/>
      <c r="L133" s="167"/>
    </row>
    <row r="134" spans="1:12" hidden="1" x14ac:dyDescent="0.2">
      <c r="A134" s="167"/>
      <c r="B134" s="167"/>
      <c r="C134" s="167"/>
      <c r="D134" s="167"/>
      <c r="E134" s="167"/>
      <c r="F134" s="167"/>
      <c r="G134" s="167"/>
      <c r="H134" s="167"/>
      <c r="I134" s="167"/>
      <c r="J134" s="167"/>
      <c r="K134" s="167"/>
      <c r="L134" s="167"/>
    </row>
    <row r="135" spans="1:12" hidden="1" x14ac:dyDescent="0.2"/>
    <row r="136" spans="1:12" hidden="1" x14ac:dyDescent="0.2"/>
    <row r="137" spans="1:12" hidden="1" x14ac:dyDescent="0.2"/>
    <row r="138" spans="1:12" hidden="1" x14ac:dyDescent="0.2"/>
    <row r="139" spans="1:12" hidden="1" x14ac:dyDescent="0.2"/>
    <row r="140" spans="1:12" hidden="1" x14ac:dyDescent="0.2"/>
    <row r="141" spans="1:12" hidden="1" x14ac:dyDescent="0.2"/>
    <row r="142" spans="1:12" hidden="1" x14ac:dyDescent="0.2"/>
    <row r="143" spans="1:12" hidden="1" x14ac:dyDescent="0.2"/>
    <row r="144" spans="1:12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5" hidden="1" x14ac:dyDescent="0.2"/>
    <row r="290" spans="1:35" hidden="1" x14ac:dyDescent="0.2"/>
    <row r="291" spans="1:35" hidden="1" x14ac:dyDescent="0.2"/>
    <row r="292" spans="1:35" hidden="1" x14ac:dyDescent="0.2"/>
    <row r="293" spans="1:35" hidden="1" x14ac:dyDescent="0.2"/>
    <row r="294" spans="1:35" hidden="1" x14ac:dyDescent="0.2"/>
    <row r="295" spans="1:35" hidden="1" x14ac:dyDescent="0.2"/>
    <row r="296" spans="1:35" hidden="1" x14ac:dyDescent="0.2"/>
    <row r="297" spans="1:35" hidden="1" x14ac:dyDescent="0.2"/>
    <row r="299" spans="1:35" x14ac:dyDescent="0.2">
      <c r="A299" s="2" t="s">
        <v>53</v>
      </c>
      <c r="B299" s="56" t="s">
        <v>70</v>
      </c>
      <c r="C299" s="57"/>
      <c r="D299" s="22" t="s">
        <v>36</v>
      </c>
      <c r="E299" s="22" t="s">
        <v>72</v>
      </c>
      <c r="F299" s="30"/>
      <c r="G299" s="30"/>
      <c r="H299" s="30"/>
      <c r="I299" s="30"/>
      <c r="R299" s="166" t="s">
        <v>69</v>
      </c>
      <c r="S299" s="296">
        <v>5.0000000000000002E-5</v>
      </c>
      <c r="T299" s="295" t="s">
        <v>94</v>
      </c>
      <c r="U299" s="295" t="s">
        <v>95</v>
      </c>
      <c r="V299" s="297" t="s">
        <v>73</v>
      </c>
      <c r="W299" s="295" t="s">
        <v>96</v>
      </c>
      <c r="X299" s="295" t="s">
        <v>97</v>
      </c>
      <c r="Y299" s="295" t="s">
        <v>77</v>
      </c>
      <c r="Z299" s="295" t="s">
        <v>80</v>
      </c>
      <c r="AA299" s="295" t="s">
        <v>98</v>
      </c>
      <c r="AB299" s="295" t="s">
        <v>99</v>
      </c>
      <c r="AC299" s="295" t="s">
        <v>100</v>
      </c>
      <c r="AD299" s="295" t="s">
        <v>78</v>
      </c>
      <c r="AE299" s="295" t="s">
        <v>75</v>
      </c>
      <c r="AF299" s="295" t="s">
        <v>74</v>
      </c>
      <c r="AG299" s="295" t="s">
        <v>79</v>
      </c>
      <c r="AH299" s="295" t="s">
        <v>76</v>
      </c>
      <c r="AI299" s="295" t="s">
        <v>230</v>
      </c>
    </row>
    <row r="300" spans="1:35" x14ac:dyDescent="0.2">
      <c r="A300" s="2">
        <v>1</v>
      </c>
      <c r="B300" s="58" t="str">
        <f>IFERROR(INDEX(H$100:H$300,MATCH(A300&amp;". koht",H$101:H$301,0)),"")</f>
        <v>Airi Kruusma (I-Viru)</v>
      </c>
      <c r="C300" s="95"/>
      <c r="D300" s="94">
        <f>IFERROR(INDEX(Nimed!C:C,MATCH(B:B,Nimed!B:B,0)),"")</f>
        <v>24522</v>
      </c>
      <c r="E300" s="89">
        <f>IF(LEN(B301)&gt;0,10,"")</f>
        <v>10</v>
      </c>
      <c r="F300" s="30"/>
      <c r="G300" s="30"/>
      <c r="H300" s="30"/>
      <c r="I300" s="30"/>
      <c r="R300" s="298" t="str">
        <f>MID(B300,FIND("(",B300)+1,FIND(")",B300)-FIND("(",B300)-1)</f>
        <v>I-Viru</v>
      </c>
      <c r="S300" s="299">
        <f>E300+S$299</f>
        <v>10.00005</v>
      </c>
      <c r="T300" s="299" t="str">
        <f t="shared" ref="T300:AI301" si="0">IF($R300=T$299,$S300,"")</f>
        <v/>
      </c>
      <c r="U300" s="299" t="str">
        <f t="shared" si="0"/>
        <v/>
      </c>
      <c r="V300" s="299">
        <f>IF($R300=V$299,$S300,"")</f>
        <v>10.00005</v>
      </c>
      <c r="W300" s="299" t="str">
        <f t="shared" ref="W300:AI300" si="1">IF($R300=W$299,$S300,"")</f>
        <v/>
      </c>
      <c r="X300" s="299" t="str">
        <f t="shared" si="1"/>
        <v/>
      </c>
      <c r="Y300" s="299" t="str">
        <f t="shared" si="1"/>
        <v/>
      </c>
      <c r="Z300" s="299" t="str">
        <f t="shared" si="1"/>
        <v/>
      </c>
      <c r="AA300" s="299" t="str">
        <f t="shared" si="1"/>
        <v/>
      </c>
      <c r="AB300" s="299" t="str">
        <f t="shared" si="1"/>
        <v/>
      </c>
      <c r="AC300" s="299" t="str">
        <f t="shared" si="1"/>
        <v/>
      </c>
      <c r="AD300" s="299" t="str">
        <f t="shared" si="1"/>
        <v/>
      </c>
      <c r="AE300" s="299" t="str">
        <f t="shared" si="1"/>
        <v/>
      </c>
      <c r="AF300" s="299" t="str">
        <f t="shared" si="1"/>
        <v/>
      </c>
      <c r="AG300" s="299" t="str">
        <f t="shared" si="1"/>
        <v/>
      </c>
      <c r="AH300" s="299" t="str">
        <f t="shared" si="1"/>
        <v/>
      </c>
      <c r="AI300" s="299" t="str">
        <f t="shared" si="1"/>
        <v/>
      </c>
    </row>
    <row r="301" spans="1:35" x14ac:dyDescent="0.2">
      <c r="A301" s="2">
        <v>2</v>
      </c>
      <c r="B301" s="59" t="str">
        <f t="shared" ref="B301" si="2">IFERROR(INDEX(H$100:H$300,MATCH(A301&amp;". koht",H$101:H$301,0)),"")</f>
        <v>Jelena Scharonberg (I-Viru)</v>
      </c>
      <c r="C301" s="96"/>
      <c r="D301" s="94">
        <f>IFERROR(INDEX(Nimed!C:C,MATCH(B:B,Nimed!B:B,0)),"")</f>
        <v>25341</v>
      </c>
      <c r="E301" s="89">
        <f>IF(LEN(B301)&gt;0,IF(E300-1&gt;=1,E300-1,0),"")</f>
        <v>9</v>
      </c>
      <c r="F301" s="30"/>
      <c r="G301" s="30"/>
      <c r="H301" s="30"/>
      <c r="I301" s="30"/>
      <c r="R301" s="298" t="str">
        <f t="shared" ref="R301" si="3">IFERROR(MID(B301,FIND("(",B301)+1,FIND(")",B301)-FIND("(",B301)-1),"")</f>
        <v>I-Viru</v>
      </c>
      <c r="S301" s="299">
        <f t="shared" ref="S301" si="4">E301+S$299</f>
        <v>9.0000499999999999</v>
      </c>
      <c r="T301" s="299" t="str">
        <f t="shared" si="0"/>
        <v/>
      </c>
      <c r="U301" s="299" t="str">
        <f t="shared" si="0"/>
        <v/>
      </c>
      <c r="V301" s="299">
        <f t="shared" si="0"/>
        <v>9.0000499999999999</v>
      </c>
      <c r="W301" s="299" t="str">
        <f t="shared" si="0"/>
        <v/>
      </c>
      <c r="X301" s="299" t="str">
        <f t="shared" si="0"/>
        <v/>
      </c>
      <c r="Y301" s="299" t="str">
        <f t="shared" si="0"/>
        <v/>
      </c>
      <c r="Z301" s="299" t="str">
        <f t="shared" si="0"/>
        <v/>
      </c>
      <c r="AA301" s="299" t="str">
        <f t="shared" si="0"/>
        <v/>
      </c>
      <c r="AB301" s="299" t="str">
        <f t="shared" si="0"/>
        <v/>
      </c>
      <c r="AC301" s="299" t="str">
        <f t="shared" si="0"/>
        <v/>
      </c>
      <c r="AD301" s="299" t="str">
        <f t="shared" si="0"/>
        <v/>
      </c>
      <c r="AE301" s="299" t="str">
        <f t="shared" si="0"/>
        <v/>
      </c>
      <c r="AF301" s="299" t="str">
        <f t="shared" si="0"/>
        <v/>
      </c>
      <c r="AG301" s="299" t="str">
        <f t="shared" si="0"/>
        <v/>
      </c>
      <c r="AH301" s="299" t="str">
        <f t="shared" si="0"/>
        <v/>
      </c>
      <c r="AI301" s="299" t="str">
        <f t="shared" si="0"/>
        <v/>
      </c>
    </row>
    <row r="302" spans="1:35" x14ac:dyDescent="0.2">
      <c r="B302" s="168"/>
    </row>
  </sheetData>
  <sortState ref="B63:C69">
    <sortCondition ref="B62"/>
  </sortState>
  <conditionalFormatting sqref="C6:F6">
    <cfRule type="cellIs" dxfId="21" priority="37" stopIfTrue="1" operator="equal">
      <formula>13</formula>
    </cfRule>
  </conditionalFormatting>
  <conditionalFormatting sqref="A1:H6 A10:H101 A105:H105 H102:H104 A7:G9">
    <cfRule type="containsText" dxfId="20" priority="6" operator="containsText" text="I-Viru">
      <formula>NOT(ISERROR(SEARCH("I-Viru",A1)))</formula>
    </cfRule>
  </conditionalFormatting>
  <conditionalFormatting sqref="A1:H6 A111:H1048576 A106:D110 F106:G110 H7:H9">
    <cfRule type="containsText" dxfId="19" priority="24" operator="containsText" text="I-Viru">
      <formula>NOT(ISERROR(SEARCH("I-Viru",A1)))</formula>
    </cfRule>
  </conditionalFormatting>
  <conditionalFormatting sqref="C106:D106 F106">
    <cfRule type="cellIs" dxfId="18" priority="5" stopIfTrue="1" operator="equal">
      <formula>13</formula>
    </cfRule>
  </conditionalFormatting>
  <conditionalFormatting sqref="C105:G105 C8:E9">
    <cfRule type="cellIs" dxfId="17" priority="4" operator="equal">
      <formula>13</formula>
    </cfRule>
  </conditionalFormatting>
  <conditionalFormatting sqref="H106:H110">
    <cfRule type="containsText" dxfId="16" priority="1" operator="containsText" text="I-Viru">
      <formula>NOT(ISERROR(SEARCH("I-Viru",H106)))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&amp;R&amp;9Page 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I302"/>
  <sheetViews>
    <sheetView showGridLines="0" showRowColHeaders="0" zoomScaleNormal="100" workbookViewId="0">
      <pane ySplit="5" topLeftCell="A6" activePane="bottomLeft" state="frozen"/>
      <selection activeCell="AS1" sqref="AS1"/>
      <selection pane="bottomLeft" activeCell="AS1" sqref="AS1"/>
    </sheetView>
  </sheetViews>
  <sheetFormatPr defaultRowHeight="12.75" x14ac:dyDescent="0.2"/>
  <cols>
    <col min="1" max="1" width="3.28515625" style="12" customWidth="1"/>
    <col min="2" max="2" width="26.42578125" style="12" customWidth="1"/>
    <col min="3" max="9" width="6.28515625" style="12" customWidth="1"/>
    <col min="10" max="12" width="4.7109375" style="12" customWidth="1"/>
    <col min="13" max="13" width="9.140625" style="12" customWidth="1"/>
    <col min="14" max="17" width="9.140625" style="12"/>
    <col min="18" max="18" width="0" style="12" hidden="1" customWidth="1"/>
    <col min="19" max="19" width="9.5703125" style="12" hidden="1" customWidth="1"/>
    <col min="20" max="20" width="0" style="12" hidden="1" customWidth="1"/>
    <col min="21" max="22" width="9.5703125" style="12" hidden="1" customWidth="1"/>
    <col min="23" max="33" width="0" style="12" hidden="1" customWidth="1"/>
    <col min="34" max="34" width="9.5703125" style="12" hidden="1" customWidth="1"/>
    <col min="35" max="35" width="0" style="12" hidden="1" customWidth="1"/>
    <col min="36" max="16384" width="9.140625" style="12"/>
  </cols>
  <sheetData>
    <row r="1" spans="1:35" x14ac:dyDescent="0.2">
      <c r="A1" s="23" t="str">
        <f>Võistkondlik!B1</f>
        <v>ESVL INDIVIDUAAL-VÕISTKONDLIKUD MEISTRIVÕISTLUSED PETANGIS 2010</v>
      </c>
      <c r="B1" s="24"/>
      <c r="C1" s="24"/>
      <c r="E1" s="20"/>
      <c r="R1" s="287" t="s">
        <v>231</v>
      </c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</row>
    <row r="2" spans="1:35" x14ac:dyDescent="0.2">
      <c r="A2" s="20" t="str">
        <f>Võistkondlik!B2</f>
        <v>Toimumisaeg: L, 31.07.2010 kell 11:00</v>
      </c>
      <c r="B2" s="24"/>
      <c r="C2" s="24"/>
      <c r="E2" s="20"/>
    </row>
    <row r="3" spans="1:35" x14ac:dyDescent="0.2">
      <c r="A3" s="20" t="str">
        <f>Võistkondlik!B3</f>
        <v>Toimumiskoht: Viljandimaa, Viljandi</v>
      </c>
      <c r="B3" s="24"/>
      <c r="C3" s="24"/>
      <c r="E3" s="20"/>
    </row>
    <row r="4" spans="1:35" x14ac:dyDescent="0.2">
      <c r="A4" s="20"/>
      <c r="B4" s="24"/>
      <c r="C4" s="24"/>
      <c r="E4" s="20"/>
    </row>
    <row r="5" spans="1:35" x14ac:dyDescent="0.2">
      <c r="A5" s="25" t="s">
        <v>112</v>
      </c>
      <c r="B5" s="24"/>
    </row>
    <row r="7" spans="1:35" x14ac:dyDescent="0.2">
      <c r="A7" s="193"/>
      <c r="B7" s="113"/>
      <c r="C7" s="172">
        <v>1</v>
      </c>
      <c r="D7" s="172">
        <v>2</v>
      </c>
      <c r="E7" s="172">
        <v>3</v>
      </c>
      <c r="F7" s="172" t="s">
        <v>1</v>
      </c>
      <c r="G7" s="172" t="s">
        <v>2</v>
      </c>
      <c r="H7" s="167"/>
      <c r="I7" s="167"/>
      <c r="J7" s="167"/>
      <c r="K7" s="167"/>
      <c r="L7" s="167"/>
      <c r="M7" s="167"/>
      <c r="N7" s="167"/>
    </row>
    <row r="8" spans="1:35" x14ac:dyDescent="0.2">
      <c r="A8" s="193">
        <v>1</v>
      </c>
      <c r="B8" s="199" t="s">
        <v>184</v>
      </c>
      <c r="C8" s="265"/>
      <c r="D8" s="294">
        <v>13</v>
      </c>
      <c r="E8" s="257">
        <v>13</v>
      </c>
      <c r="F8" s="231" t="s">
        <v>56</v>
      </c>
      <c r="G8" s="196">
        <v>1</v>
      </c>
      <c r="H8" s="167"/>
      <c r="I8" s="167"/>
      <c r="J8" s="167"/>
      <c r="K8" s="167"/>
      <c r="L8" s="167"/>
      <c r="M8" s="167"/>
      <c r="N8" s="167"/>
    </row>
    <row r="9" spans="1:35" x14ac:dyDescent="0.2">
      <c r="A9" s="193">
        <v>2</v>
      </c>
      <c r="B9" s="199" t="s">
        <v>183</v>
      </c>
      <c r="C9" s="294">
        <v>10</v>
      </c>
      <c r="D9" s="265"/>
      <c r="E9" s="257">
        <v>13</v>
      </c>
      <c r="F9" s="231" t="s">
        <v>55</v>
      </c>
      <c r="G9" s="196">
        <v>2</v>
      </c>
      <c r="H9" s="167"/>
      <c r="I9" s="167"/>
      <c r="J9" s="167"/>
      <c r="K9" s="167"/>
      <c r="L9" s="167"/>
      <c r="M9" s="167"/>
      <c r="N9" s="167"/>
    </row>
    <row r="10" spans="1:35" x14ac:dyDescent="0.2">
      <c r="A10" s="193">
        <v>3</v>
      </c>
      <c r="B10" s="199" t="s">
        <v>185</v>
      </c>
      <c r="C10" s="257">
        <v>8</v>
      </c>
      <c r="D10" s="257">
        <v>9</v>
      </c>
      <c r="E10" s="265"/>
      <c r="F10" s="231" t="s">
        <v>54</v>
      </c>
      <c r="G10" s="196">
        <v>3</v>
      </c>
      <c r="H10" s="167"/>
      <c r="I10" s="167"/>
      <c r="J10" s="167"/>
      <c r="K10" s="167"/>
      <c r="L10" s="167"/>
      <c r="M10" s="167"/>
      <c r="N10" s="167"/>
    </row>
    <row r="11" spans="1:35" x14ac:dyDescent="0.2">
      <c r="H11" s="167"/>
      <c r="I11" s="167"/>
      <c r="J11" s="167"/>
      <c r="K11" s="167"/>
      <c r="L11" s="167"/>
      <c r="M11" s="167"/>
      <c r="N11" s="167"/>
    </row>
    <row r="12" spans="1:35" x14ac:dyDescent="0.2">
      <c r="B12" s="266" t="s">
        <v>3</v>
      </c>
      <c r="C12" s="267" t="s">
        <v>16</v>
      </c>
      <c r="H12" s="167"/>
      <c r="I12" s="167"/>
      <c r="J12" s="167"/>
      <c r="K12" s="167"/>
      <c r="L12" s="167"/>
      <c r="M12" s="167"/>
      <c r="N12" s="167"/>
    </row>
    <row r="13" spans="1:35" x14ac:dyDescent="0.2">
      <c r="B13" s="266" t="s">
        <v>6</v>
      </c>
      <c r="C13" s="267" t="s">
        <v>7</v>
      </c>
      <c r="H13" s="167"/>
      <c r="I13" s="167"/>
      <c r="J13" s="167"/>
      <c r="K13" s="167"/>
      <c r="L13" s="167"/>
      <c r="M13" s="167"/>
      <c r="N13" s="167"/>
    </row>
    <row r="14" spans="1:35" x14ac:dyDescent="0.2">
      <c r="B14" s="266" t="s">
        <v>9</v>
      </c>
      <c r="C14" s="267" t="s">
        <v>19</v>
      </c>
      <c r="H14" s="167"/>
      <c r="I14" s="167"/>
      <c r="J14" s="167"/>
      <c r="K14" s="167"/>
      <c r="L14" s="167"/>
      <c r="M14" s="167"/>
      <c r="N14" s="167"/>
    </row>
    <row r="15" spans="1:35" hidden="1" x14ac:dyDescent="0.2">
      <c r="A15" s="167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</row>
    <row r="16" spans="1:35" hidden="1" x14ac:dyDescent="0.2">
      <c r="A16" s="167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</row>
    <row r="17" spans="1:14" hidden="1" x14ac:dyDescent="0.2">
      <c r="A17" s="167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</row>
    <row r="18" spans="1:14" hidden="1" x14ac:dyDescent="0.2">
      <c r="A18" s="167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</row>
    <row r="19" spans="1:14" hidden="1" x14ac:dyDescent="0.2">
      <c r="A19" s="167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</row>
    <row r="20" spans="1:14" hidden="1" x14ac:dyDescent="0.2">
      <c r="A20" s="167"/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</row>
    <row r="21" spans="1:14" hidden="1" x14ac:dyDescent="0.2">
      <c r="A21" s="167"/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</row>
    <row r="22" spans="1:14" hidden="1" x14ac:dyDescent="0.2">
      <c r="B22" s="167"/>
      <c r="C22" s="167"/>
      <c r="D22" s="167"/>
      <c r="E22" s="167"/>
      <c r="F22" s="30"/>
      <c r="G22" s="30"/>
      <c r="H22" s="30"/>
      <c r="I22" s="30"/>
      <c r="J22" s="30"/>
      <c r="K22" s="30"/>
    </row>
    <row r="23" spans="1:14" hidden="1" x14ac:dyDescent="0.2">
      <c r="A23" s="13"/>
      <c r="B23" s="30"/>
      <c r="C23" s="30"/>
      <c r="D23" s="30"/>
      <c r="E23" s="30"/>
      <c r="F23" s="30"/>
      <c r="G23" s="16"/>
      <c r="H23" s="16"/>
      <c r="I23" s="16"/>
      <c r="J23" s="30"/>
      <c r="K23" s="30"/>
    </row>
    <row r="24" spans="1:14" hidden="1" x14ac:dyDescent="0.2"/>
    <row r="25" spans="1:14" hidden="1" x14ac:dyDescent="0.2"/>
    <row r="26" spans="1:14" hidden="1" x14ac:dyDescent="0.2"/>
    <row r="27" spans="1:14" hidden="1" x14ac:dyDescent="0.2"/>
    <row r="28" spans="1:14" hidden="1" x14ac:dyDescent="0.2"/>
    <row r="29" spans="1:14" hidden="1" x14ac:dyDescent="0.2"/>
    <row r="30" spans="1:14" hidden="1" x14ac:dyDescent="0.2"/>
    <row r="31" spans="1:14" hidden="1" x14ac:dyDescent="0.2"/>
    <row r="32" spans="1:14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11" hidden="1" x14ac:dyDescent="0.2"/>
    <row r="98" spans="1:11" hidden="1" x14ac:dyDescent="0.2"/>
    <row r="100" spans="1:11" x14ac:dyDescent="0.2">
      <c r="A100" s="198" t="s">
        <v>133</v>
      </c>
    </row>
    <row r="102" spans="1:11" ht="13.5" thickBot="1" x14ac:dyDescent="0.25">
      <c r="H102" s="289" t="str">
        <f>IFERROR(INDEX(B$1:B$100,MATCH(VALUE(LEFT(H103,1)),G$1:G$100,0)),"")</f>
        <v>Ruti Loid (Võru)</v>
      </c>
      <c r="I102" s="221"/>
    </row>
    <row r="103" spans="1:11" x14ac:dyDescent="0.2">
      <c r="H103" s="290" t="s">
        <v>119</v>
      </c>
      <c r="I103" s="291"/>
    </row>
    <row r="104" spans="1:11" x14ac:dyDescent="0.2">
      <c r="H104" s="221"/>
      <c r="I104" s="221"/>
    </row>
    <row r="105" spans="1:11" ht="13.5" thickBot="1" x14ac:dyDescent="0.25">
      <c r="H105" s="289" t="str">
        <f>IFERROR(INDEX(B$1:B$100,MATCH(VALUE(LEFT(H106,1)),G$1:G$100,0)),"")</f>
        <v>Rutt Voldek (I-Viru)</v>
      </c>
      <c r="I105" s="292"/>
    </row>
    <row r="106" spans="1:11" x14ac:dyDescent="0.2">
      <c r="H106" s="290" t="s">
        <v>120</v>
      </c>
      <c r="I106" s="229"/>
    </row>
    <row r="107" spans="1:11" x14ac:dyDescent="0.2">
      <c r="H107" s="221"/>
      <c r="I107" s="221"/>
    </row>
    <row r="108" spans="1:11" ht="13.5" thickBot="1" x14ac:dyDescent="0.25">
      <c r="H108" s="289" t="str">
        <f>IFERROR(INDEX(B$1:B$100,MATCH(VALUE(LEFT(H109,1)),G$1:G$100,0)),"")</f>
        <v>Tanja Orlova (Jõgeva)</v>
      </c>
      <c r="I108" s="292"/>
    </row>
    <row r="109" spans="1:11" x14ac:dyDescent="0.2">
      <c r="H109" s="8" t="s">
        <v>121</v>
      </c>
      <c r="I109" s="229"/>
    </row>
    <row r="110" spans="1:11" hidden="1" x14ac:dyDescent="0.2">
      <c r="H110" s="179"/>
      <c r="I110" s="179"/>
    </row>
    <row r="111" spans="1:11" hidden="1" x14ac:dyDescent="0.2">
      <c r="D111" s="167"/>
      <c r="J111" s="167"/>
      <c r="K111" s="167"/>
    </row>
    <row r="112" spans="1:11" hidden="1" x14ac:dyDescent="0.2">
      <c r="D112" s="167"/>
      <c r="K112" s="167"/>
    </row>
    <row r="113" spans="4:11" hidden="1" x14ac:dyDescent="0.2">
      <c r="D113" s="167"/>
      <c r="K113" s="167"/>
    </row>
    <row r="114" spans="4:11" hidden="1" x14ac:dyDescent="0.2">
      <c r="D114" s="167"/>
      <c r="K114" s="167"/>
    </row>
    <row r="115" spans="4:11" hidden="1" x14ac:dyDescent="0.2">
      <c r="D115" s="167"/>
      <c r="K115" s="167"/>
    </row>
    <row r="116" spans="4:11" hidden="1" x14ac:dyDescent="0.2">
      <c r="D116" s="167"/>
      <c r="K116" s="167"/>
    </row>
    <row r="117" spans="4:11" hidden="1" x14ac:dyDescent="0.2">
      <c r="D117" s="167"/>
      <c r="K117" s="167"/>
    </row>
    <row r="118" spans="4:11" hidden="1" x14ac:dyDescent="0.2">
      <c r="D118" s="167"/>
      <c r="K118" s="167"/>
    </row>
    <row r="119" spans="4:11" hidden="1" x14ac:dyDescent="0.2"/>
    <row r="120" spans="4:11" hidden="1" x14ac:dyDescent="0.2"/>
    <row r="121" spans="4:11" hidden="1" x14ac:dyDescent="0.2"/>
    <row r="122" spans="4:11" hidden="1" x14ac:dyDescent="0.2"/>
    <row r="123" spans="4:11" hidden="1" x14ac:dyDescent="0.2"/>
    <row r="124" spans="4:11" hidden="1" x14ac:dyDescent="0.2"/>
    <row r="125" spans="4:11" hidden="1" x14ac:dyDescent="0.2"/>
    <row r="126" spans="4:11" hidden="1" x14ac:dyDescent="0.2"/>
    <row r="127" spans="4:11" hidden="1" x14ac:dyDescent="0.2"/>
    <row r="128" spans="4:11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5" hidden="1" x14ac:dyDescent="0.2"/>
    <row r="290" spans="1:35" hidden="1" x14ac:dyDescent="0.2"/>
    <row r="291" spans="1:35" hidden="1" x14ac:dyDescent="0.2"/>
    <row r="292" spans="1:35" hidden="1" x14ac:dyDescent="0.2"/>
    <row r="293" spans="1:35" hidden="1" x14ac:dyDescent="0.2"/>
    <row r="294" spans="1:35" hidden="1" x14ac:dyDescent="0.2"/>
    <row r="295" spans="1:35" hidden="1" x14ac:dyDescent="0.2"/>
    <row r="296" spans="1:35" hidden="1" x14ac:dyDescent="0.2"/>
    <row r="297" spans="1:35" hidden="1" x14ac:dyDescent="0.2"/>
    <row r="299" spans="1:35" x14ac:dyDescent="0.2">
      <c r="A299" s="2" t="s">
        <v>53</v>
      </c>
      <c r="B299" s="56" t="s">
        <v>70</v>
      </c>
      <c r="C299" s="57"/>
      <c r="D299" s="22" t="s">
        <v>36</v>
      </c>
      <c r="E299" s="22" t="s">
        <v>72</v>
      </c>
      <c r="F299" s="30"/>
      <c r="G299" s="30"/>
      <c r="H299" s="30"/>
      <c r="I299" s="30"/>
      <c r="J299" s="30"/>
      <c r="K299" s="30"/>
      <c r="R299" s="166" t="s">
        <v>69</v>
      </c>
      <c r="S299" s="296">
        <v>4.0000000000000003E-5</v>
      </c>
      <c r="T299" s="295" t="s">
        <v>94</v>
      </c>
      <c r="U299" s="295" t="s">
        <v>95</v>
      </c>
      <c r="V299" s="297" t="s">
        <v>73</v>
      </c>
      <c r="W299" s="295" t="s">
        <v>96</v>
      </c>
      <c r="X299" s="295" t="s">
        <v>97</v>
      </c>
      <c r="Y299" s="295" t="s">
        <v>77</v>
      </c>
      <c r="Z299" s="295" t="s">
        <v>80</v>
      </c>
      <c r="AA299" s="295" t="s">
        <v>98</v>
      </c>
      <c r="AB299" s="295" t="s">
        <v>99</v>
      </c>
      <c r="AC299" s="295" t="s">
        <v>100</v>
      </c>
      <c r="AD299" s="295" t="s">
        <v>78</v>
      </c>
      <c r="AE299" s="295" t="s">
        <v>75</v>
      </c>
      <c r="AF299" s="295" t="s">
        <v>74</v>
      </c>
      <c r="AG299" s="295" t="s">
        <v>79</v>
      </c>
      <c r="AH299" s="295" t="s">
        <v>76</v>
      </c>
      <c r="AI299" s="295" t="s">
        <v>230</v>
      </c>
    </row>
    <row r="300" spans="1:35" x14ac:dyDescent="0.2">
      <c r="A300" s="2">
        <v>1</v>
      </c>
      <c r="B300" s="58" t="str">
        <f>IFERROR(INDEX(H$100:H$300,MATCH(A300&amp;". koht",H$101:H$301,0)),"")</f>
        <v>Ruti Loid (Võru)</v>
      </c>
      <c r="C300" s="95"/>
      <c r="D300" s="94">
        <f>IFERROR(INDEX(Nimed!C:C,MATCH(B:B,Nimed!B:B,0)),"")</f>
        <v>18498</v>
      </c>
      <c r="E300" s="89">
        <f>IF(LEN(B301)&gt;0,10,"")</f>
        <v>10</v>
      </c>
      <c r="F300" s="30"/>
      <c r="G300" s="30"/>
      <c r="H300" s="30"/>
      <c r="I300" s="30"/>
      <c r="J300" s="30"/>
      <c r="K300" s="30"/>
      <c r="R300" s="298" t="str">
        <f>MID(B300,FIND("(",B300)+1,FIND(")",B300)-FIND("(",B300)-1)</f>
        <v>Võru</v>
      </c>
      <c r="S300" s="299">
        <f>E300+S$299</f>
        <v>10.00004</v>
      </c>
      <c r="T300" s="299" t="str">
        <f t="shared" ref="T300:AI302" si="0">IF($R300=T$299,$S300,"")</f>
        <v/>
      </c>
      <c r="U300" s="299" t="str">
        <f t="shared" si="0"/>
        <v/>
      </c>
      <c r="V300" s="299" t="str">
        <f>IF($R300=V$299,$S300,"")</f>
        <v/>
      </c>
      <c r="W300" s="299" t="str">
        <f t="shared" ref="W300:AI302" si="1">IF($R300=W$299,$S300,"")</f>
        <v/>
      </c>
      <c r="X300" s="299" t="str">
        <f t="shared" si="1"/>
        <v/>
      </c>
      <c r="Y300" s="299" t="str">
        <f t="shared" si="1"/>
        <v/>
      </c>
      <c r="Z300" s="299" t="str">
        <f t="shared" si="1"/>
        <v/>
      </c>
      <c r="AA300" s="299" t="str">
        <f t="shared" si="1"/>
        <v/>
      </c>
      <c r="AB300" s="299" t="str">
        <f t="shared" si="1"/>
        <v/>
      </c>
      <c r="AC300" s="299" t="str">
        <f t="shared" si="1"/>
        <v/>
      </c>
      <c r="AD300" s="299" t="str">
        <f t="shared" si="1"/>
        <v/>
      </c>
      <c r="AE300" s="299" t="str">
        <f t="shared" si="1"/>
        <v/>
      </c>
      <c r="AF300" s="299" t="str">
        <f t="shared" si="1"/>
        <v/>
      </c>
      <c r="AG300" s="299" t="str">
        <f t="shared" si="1"/>
        <v/>
      </c>
      <c r="AH300" s="299">
        <f t="shared" si="1"/>
        <v>10.00004</v>
      </c>
      <c r="AI300" s="299" t="str">
        <f t="shared" si="1"/>
        <v/>
      </c>
    </row>
    <row r="301" spans="1:35" x14ac:dyDescent="0.2">
      <c r="A301" s="2">
        <v>2</v>
      </c>
      <c r="B301" s="59" t="str">
        <f t="shared" ref="B301:B302" si="2">IFERROR(INDEX(H$100:H$300,MATCH(A301&amp;". koht",H$101:H$301,0)),"")</f>
        <v>Rutt Voldek (I-Viru)</v>
      </c>
      <c r="C301" s="96"/>
      <c r="D301" s="94">
        <f>IFERROR(INDEX(Nimed!C:C,MATCH(B:B,Nimed!B:B,0)),"")</f>
        <v>21734</v>
      </c>
      <c r="E301" s="89">
        <f>IF(LEN(B301)&gt;0,IF(E300-1&gt;=1,E300-1,0),"")</f>
        <v>9</v>
      </c>
      <c r="F301" s="30"/>
      <c r="G301" s="30"/>
      <c r="H301" s="30"/>
      <c r="I301" s="30"/>
      <c r="J301" s="30"/>
      <c r="K301" s="30"/>
      <c r="R301" s="298" t="str">
        <f t="shared" ref="R301:R302" si="3">IFERROR(MID(B301,FIND("(",B301)+1,FIND(")",B301)-FIND("(",B301)-1),"")</f>
        <v>I-Viru</v>
      </c>
      <c r="S301" s="299">
        <f t="shared" ref="S301:S302" si="4">E301+S$299</f>
        <v>9.0000400000000003</v>
      </c>
      <c r="T301" s="299" t="str">
        <f t="shared" si="0"/>
        <v/>
      </c>
      <c r="U301" s="299" t="str">
        <f t="shared" si="0"/>
        <v/>
      </c>
      <c r="V301" s="299">
        <f t="shared" si="0"/>
        <v>9.0000400000000003</v>
      </c>
      <c r="W301" s="299" t="str">
        <f t="shared" si="0"/>
        <v/>
      </c>
      <c r="X301" s="299" t="str">
        <f t="shared" si="0"/>
        <v/>
      </c>
      <c r="Y301" s="299" t="str">
        <f t="shared" si="0"/>
        <v/>
      </c>
      <c r="Z301" s="299" t="str">
        <f t="shared" si="0"/>
        <v/>
      </c>
      <c r="AA301" s="299" t="str">
        <f t="shared" si="0"/>
        <v/>
      </c>
      <c r="AB301" s="299" t="str">
        <f t="shared" si="0"/>
        <v/>
      </c>
      <c r="AC301" s="299" t="str">
        <f t="shared" si="0"/>
        <v/>
      </c>
      <c r="AD301" s="299" t="str">
        <f t="shared" si="0"/>
        <v/>
      </c>
      <c r="AE301" s="299" t="str">
        <f t="shared" si="0"/>
        <v/>
      </c>
      <c r="AF301" s="299" t="str">
        <f t="shared" si="0"/>
        <v/>
      </c>
      <c r="AG301" s="299" t="str">
        <f t="shared" si="0"/>
        <v/>
      </c>
      <c r="AH301" s="299" t="str">
        <f t="shared" si="0"/>
        <v/>
      </c>
      <c r="AI301" s="299" t="str">
        <f t="shared" si="0"/>
        <v/>
      </c>
    </row>
    <row r="302" spans="1:35" x14ac:dyDescent="0.2">
      <c r="A302" s="2">
        <v>3</v>
      </c>
      <c r="B302" s="60" t="str">
        <f t="shared" si="2"/>
        <v>Tanja Orlova (Jõgeva)</v>
      </c>
      <c r="C302" s="97"/>
      <c r="D302" s="94">
        <f>IFERROR(INDEX(Nimed!C:C,MATCH(B:B,Nimed!B:B,0)),"")</f>
        <v>19392</v>
      </c>
      <c r="E302" s="89">
        <f t="shared" ref="E302" si="5">IF(LEN(B302)&gt;0,IF(E301-1&gt;=1,E301-1,0),"")</f>
        <v>8</v>
      </c>
      <c r="F302" s="30"/>
      <c r="G302" s="30"/>
      <c r="H302" s="30"/>
      <c r="I302" s="30"/>
      <c r="J302" s="30"/>
      <c r="K302" s="30"/>
      <c r="R302" s="298" t="str">
        <f t="shared" si="3"/>
        <v>Jõgeva</v>
      </c>
      <c r="S302" s="299">
        <f t="shared" si="4"/>
        <v>8.0000400000000003</v>
      </c>
      <c r="T302" s="299" t="str">
        <f t="shared" si="0"/>
        <v/>
      </c>
      <c r="U302" s="299" t="str">
        <f t="shared" si="0"/>
        <v/>
      </c>
      <c r="V302" s="299" t="str">
        <f t="shared" si="0"/>
        <v/>
      </c>
      <c r="W302" s="299">
        <f t="shared" si="1"/>
        <v>8.0000400000000003</v>
      </c>
      <c r="X302" s="299" t="str">
        <f t="shared" si="1"/>
        <v/>
      </c>
      <c r="Y302" s="299" t="str">
        <f t="shared" si="1"/>
        <v/>
      </c>
      <c r="Z302" s="299" t="str">
        <f t="shared" si="1"/>
        <v/>
      </c>
      <c r="AA302" s="299" t="str">
        <f t="shared" si="1"/>
        <v/>
      </c>
      <c r="AB302" s="299" t="str">
        <f t="shared" si="1"/>
        <v/>
      </c>
      <c r="AC302" s="299" t="str">
        <f t="shared" si="1"/>
        <v/>
      </c>
      <c r="AD302" s="299" t="str">
        <f t="shared" si="1"/>
        <v/>
      </c>
      <c r="AE302" s="299" t="str">
        <f t="shared" si="1"/>
        <v/>
      </c>
      <c r="AF302" s="299" t="str">
        <f t="shared" si="1"/>
        <v/>
      </c>
      <c r="AG302" s="299" t="str">
        <f t="shared" si="1"/>
        <v/>
      </c>
      <c r="AH302" s="299" t="str">
        <f t="shared" si="1"/>
        <v/>
      </c>
      <c r="AI302" s="299" t="str">
        <f t="shared" si="1"/>
        <v/>
      </c>
    </row>
  </sheetData>
  <sortState ref="B307:C313">
    <sortCondition ref="B32"/>
  </sortState>
  <conditionalFormatting sqref="A119:H1048576 A111:C118 E111:G118 A110:H110 A1:H101">
    <cfRule type="containsText" dxfId="15" priority="7" operator="containsText" text="I-Viru">
      <formula>NOT(ISERROR(SEARCH("I-Viru",A1)))</formula>
    </cfRule>
  </conditionalFormatting>
  <conditionalFormatting sqref="C7:F10">
    <cfRule type="cellIs" dxfId="14" priority="3" stopIfTrue="1" operator="equal">
      <formula>13</formula>
    </cfRule>
  </conditionalFormatting>
  <conditionalFormatting sqref="H102:H109">
    <cfRule type="containsText" dxfId="13" priority="1" operator="containsText" text="I-Viru">
      <formula>NOT(ISERROR(SEARCH("I-Viru",H102)))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&amp;R&amp;9Page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I306"/>
  <sheetViews>
    <sheetView showGridLines="0" showRowColHeaders="0" zoomScaleNormal="100" workbookViewId="0">
      <pane ySplit="5" topLeftCell="A6" activePane="bottomLeft" state="frozen"/>
      <selection activeCell="AS1" sqref="AS1"/>
      <selection pane="bottomLeft" activeCell="AS1" sqref="AS1"/>
    </sheetView>
  </sheetViews>
  <sheetFormatPr defaultRowHeight="12.75" x14ac:dyDescent="0.2"/>
  <cols>
    <col min="1" max="1" width="3.28515625" style="12" customWidth="1"/>
    <col min="2" max="2" width="26.42578125" style="12" customWidth="1"/>
    <col min="3" max="9" width="6.28515625" style="12" customWidth="1"/>
    <col min="10" max="12" width="4.7109375" style="12" customWidth="1"/>
    <col min="13" max="17" width="9.140625" style="12"/>
    <col min="18" max="18" width="9.140625" style="12" hidden="1" customWidth="1"/>
    <col min="19" max="19" width="9.5703125" style="12" hidden="1" customWidth="1"/>
    <col min="20" max="31" width="9.140625" style="12" hidden="1" customWidth="1"/>
    <col min="32" max="32" width="9.5703125" style="12" hidden="1" customWidth="1"/>
    <col min="33" max="35" width="9.140625" style="12" hidden="1" customWidth="1"/>
    <col min="36" max="16384" width="9.140625" style="12"/>
  </cols>
  <sheetData>
    <row r="1" spans="1:35" x14ac:dyDescent="0.2">
      <c r="A1" s="23" t="str">
        <f>Võistkondlik!B1</f>
        <v>ESVL INDIVIDUAAL-VÕISTKONDLIKUD MEISTRIVÕISTLUSED PETANGIS 2010</v>
      </c>
      <c r="B1" s="24"/>
      <c r="C1" s="24"/>
      <c r="E1" s="20"/>
      <c r="R1" s="287" t="s">
        <v>231</v>
      </c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</row>
    <row r="2" spans="1:35" x14ac:dyDescent="0.2">
      <c r="A2" s="20" t="str">
        <f>Võistkondlik!B2</f>
        <v>Toimumisaeg: L, 31.07.2010 kell 11:00</v>
      </c>
      <c r="B2" s="24"/>
      <c r="C2" s="24"/>
      <c r="E2" s="20"/>
    </row>
    <row r="3" spans="1:35" x14ac:dyDescent="0.2">
      <c r="A3" s="20" t="str">
        <f>Võistkondlik!B3</f>
        <v>Toimumiskoht: Viljandimaa, Viljandi</v>
      </c>
      <c r="B3" s="24"/>
      <c r="C3" s="24"/>
      <c r="E3" s="20"/>
    </row>
    <row r="4" spans="1:35" x14ac:dyDescent="0.2">
      <c r="A4" s="20"/>
      <c r="B4" s="24"/>
      <c r="C4" s="24"/>
      <c r="E4" s="20"/>
    </row>
    <row r="5" spans="1:35" x14ac:dyDescent="0.2">
      <c r="A5" s="25" t="s">
        <v>109</v>
      </c>
      <c r="B5" s="24"/>
    </row>
    <row r="6" spans="1:35" x14ac:dyDescent="0.2">
      <c r="A6" s="167"/>
      <c r="B6" s="167"/>
      <c r="C6" s="167"/>
      <c r="D6" s="167"/>
      <c r="E6" s="167"/>
      <c r="F6" s="167"/>
      <c r="G6" s="167"/>
      <c r="H6" s="167"/>
      <c r="I6" s="167"/>
      <c r="J6" s="167"/>
    </row>
    <row r="7" spans="1:35" x14ac:dyDescent="0.2">
      <c r="A7" s="193" t="s">
        <v>0</v>
      </c>
      <c r="B7" s="180"/>
      <c r="C7" s="172">
        <v>1</v>
      </c>
      <c r="D7" s="172">
        <v>2</v>
      </c>
      <c r="E7" s="172">
        <v>3</v>
      </c>
      <c r="F7" s="166">
        <v>4</v>
      </c>
      <c r="G7" s="172" t="s">
        <v>1</v>
      </c>
      <c r="H7" s="172" t="s">
        <v>2</v>
      </c>
      <c r="I7" s="167"/>
      <c r="J7" s="167"/>
      <c r="K7" s="167"/>
      <c r="L7" s="167"/>
      <c r="M7" s="167"/>
    </row>
    <row r="8" spans="1:35" x14ac:dyDescent="0.2">
      <c r="A8" s="193">
        <v>1</v>
      </c>
      <c r="B8" s="233" t="s">
        <v>136</v>
      </c>
      <c r="C8" s="194"/>
      <c r="D8" s="195">
        <v>13</v>
      </c>
      <c r="E8" s="210">
        <v>11</v>
      </c>
      <c r="F8" s="165">
        <v>13</v>
      </c>
      <c r="G8" s="211" t="s">
        <v>13</v>
      </c>
      <c r="H8" s="257" t="s">
        <v>24</v>
      </c>
      <c r="I8" s="235" t="s">
        <v>67</v>
      </c>
      <c r="J8" s="167"/>
      <c r="K8" s="167"/>
      <c r="L8" s="167"/>
      <c r="M8" s="167"/>
    </row>
    <row r="9" spans="1:35" x14ac:dyDescent="0.2">
      <c r="A9" s="193">
        <v>2</v>
      </c>
      <c r="B9" s="199" t="s">
        <v>88</v>
      </c>
      <c r="C9" s="195">
        <v>6</v>
      </c>
      <c r="D9" s="194"/>
      <c r="E9" s="174">
        <v>9</v>
      </c>
      <c r="F9" s="250">
        <v>13</v>
      </c>
      <c r="G9" s="240" t="s">
        <v>19</v>
      </c>
      <c r="H9" s="257" t="s">
        <v>26</v>
      </c>
      <c r="I9" s="243" t="s">
        <v>66</v>
      </c>
      <c r="J9" s="167"/>
      <c r="K9" s="167"/>
      <c r="L9" s="167"/>
      <c r="M9" s="167"/>
    </row>
    <row r="10" spans="1:35" x14ac:dyDescent="0.2">
      <c r="A10" s="193">
        <v>3</v>
      </c>
      <c r="B10" s="199" t="s">
        <v>137</v>
      </c>
      <c r="C10" s="210">
        <v>13</v>
      </c>
      <c r="D10" s="195">
        <v>13</v>
      </c>
      <c r="E10" s="194"/>
      <c r="F10" s="165">
        <v>11</v>
      </c>
      <c r="G10" s="211" t="s">
        <v>13</v>
      </c>
      <c r="H10" s="257" t="s">
        <v>21</v>
      </c>
      <c r="I10" s="235" t="s">
        <v>66</v>
      </c>
      <c r="J10" s="167"/>
      <c r="K10" s="167"/>
      <c r="L10" s="167"/>
      <c r="M10" s="167"/>
    </row>
    <row r="11" spans="1:35" x14ac:dyDescent="0.2">
      <c r="A11" s="113">
        <v>4</v>
      </c>
      <c r="B11" s="164" t="s">
        <v>135</v>
      </c>
      <c r="C11" s="268">
        <v>3</v>
      </c>
      <c r="D11" s="261">
        <v>2</v>
      </c>
      <c r="E11" s="214">
        <v>13</v>
      </c>
      <c r="F11" s="234"/>
      <c r="G11" s="240" t="s">
        <v>19</v>
      </c>
      <c r="H11" s="268" t="s">
        <v>30</v>
      </c>
      <c r="I11" s="243" t="s">
        <v>67</v>
      </c>
      <c r="J11" s="167"/>
      <c r="K11" s="167"/>
      <c r="L11" s="167"/>
      <c r="M11" s="167"/>
    </row>
    <row r="12" spans="1:35" x14ac:dyDescent="0.2">
      <c r="I12" s="24"/>
      <c r="J12" s="167"/>
      <c r="K12" s="167"/>
      <c r="L12" s="167"/>
      <c r="M12" s="167"/>
    </row>
    <row r="13" spans="1:35" x14ac:dyDescent="0.2">
      <c r="A13" s="193" t="s">
        <v>20</v>
      </c>
      <c r="B13" s="193"/>
      <c r="C13" s="172">
        <v>1</v>
      </c>
      <c r="D13" s="172">
        <v>2</v>
      </c>
      <c r="E13" s="172">
        <v>3</v>
      </c>
      <c r="F13" s="164"/>
      <c r="G13" s="172" t="s">
        <v>1</v>
      </c>
      <c r="H13" s="172" t="s">
        <v>2</v>
      </c>
      <c r="I13" s="24"/>
      <c r="J13" s="167"/>
      <c r="K13" s="167"/>
      <c r="L13" s="167"/>
      <c r="M13" s="167"/>
    </row>
    <row r="14" spans="1:35" x14ac:dyDescent="0.2">
      <c r="A14" s="193">
        <v>1</v>
      </c>
      <c r="B14" s="199" t="s">
        <v>187</v>
      </c>
      <c r="C14" s="194"/>
      <c r="D14" s="174">
        <v>13</v>
      </c>
      <c r="E14" s="174">
        <v>10</v>
      </c>
      <c r="F14" s="164"/>
      <c r="G14" s="231" t="s">
        <v>55</v>
      </c>
      <c r="H14" s="196" t="s">
        <v>22</v>
      </c>
      <c r="I14" s="24"/>
      <c r="J14" s="167"/>
      <c r="K14" s="167"/>
      <c r="L14" s="167"/>
      <c r="M14" s="167"/>
    </row>
    <row r="15" spans="1:35" x14ac:dyDescent="0.2">
      <c r="A15" s="193">
        <v>2</v>
      </c>
      <c r="B15" s="199" t="s">
        <v>186</v>
      </c>
      <c r="C15" s="269">
        <v>5</v>
      </c>
      <c r="D15" s="194"/>
      <c r="E15" s="195">
        <v>5</v>
      </c>
      <c r="F15" s="164"/>
      <c r="G15" s="231" t="s">
        <v>54</v>
      </c>
      <c r="H15" s="196" t="s">
        <v>27</v>
      </c>
      <c r="I15" s="24"/>
      <c r="J15" s="167"/>
      <c r="K15" s="167"/>
      <c r="L15" s="167"/>
      <c r="M15" s="167"/>
    </row>
    <row r="16" spans="1:35" x14ac:dyDescent="0.2">
      <c r="A16" s="193">
        <v>3</v>
      </c>
      <c r="B16" s="199" t="s">
        <v>188</v>
      </c>
      <c r="C16" s="174">
        <v>13</v>
      </c>
      <c r="D16" s="195">
        <v>13</v>
      </c>
      <c r="E16" s="194"/>
      <c r="F16" s="164"/>
      <c r="G16" s="231" t="s">
        <v>56</v>
      </c>
      <c r="H16" s="196" t="s">
        <v>23</v>
      </c>
      <c r="I16" s="167"/>
      <c r="J16" s="167"/>
    </row>
    <row r="17" spans="1:10" x14ac:dyDescent="0.2">
      <c r="A17" s="167"/>
      <c r="B17" s="167"/>
      <c r="C17" s="167"/>
      <c r="D17" s="167"/>
      <c r="E17" s="167"/>
      <c r="F17" s="167"/>
      <c r="G17" s="167"/>
      <c r="H17" s="167"/>
      <c r="I17" s="167"/>
      <c r="J17" s="167"/>
    </row>
    <row r="18" spans="1:10" x14ac:dyDescent="0.2">
      <c r="A18" s="167"/>
      <c r="B18" s="203" t="s">
        <v>3</v>
      </c>
      <c r="C18" s="217" t="s">
        <v>17</v>
      </c>
      <c r="D18" s="217" t="s">
        <v>16</v>
      </c>
      <c r="E18" s="24"/>
      <c r="F18" s="167"/>
      <c r="G18" s="167"/>
      <c r="H18" s="167"/>
      <c r="I18" s="167"/>
      <c r="J18" s="167"/>
    </row>
    <row r="19" spans="1:10" x14ac:dyDescent="0.2">
      <c r="A19" s="167"/>
      <c r="B19" s="203" t="s">
        <v>6</v>
      </c>
      <c r="C19" s="217" t="s">
        <v>7</v>
      </c>
      <c r="D19" s="217" t="s">
        <v>5</v>
      </c>
      <c r="E19" s="24"/>
      <c r="F19" s="167"/>
      <c r="G19" s="167"/>
      <c r="H19" s="167"/>
      <c r="I19" s="167"/>
      <c r="J19" s="167"/>
    </row>
    <row r="20" spans="1:10" x14ac:dyDescent="0.2">
      <c r="A20" s="167"/>
      <c r="B20" s="203" t="s">
        <v>9</v>
      </c>
      <c r="C20" s="217" t="s">
        <v>19</v>
      </c>
      <c r="D20" s="217" t="s">
        <v>11</v>
      </c>
      <c r="E20" s="24"/>
      <c r="F20" s="167"/>
      <c r="G20" s="167"/>
      <c r="H20" s="167"/>
      <c r="J20" s="167"/>
    </row>
    <row r="21" spans="1:10" hidden="1" x14ac:dyDescent="0.2">
      <c r="J21" s="167"/>
    </row>
    <row r="22" spans="1:10" hidden="1" x14ac:dyDescent="0.2">
      <c r="A22" s="167"/>
      <c r="B22" s="167"/>
      <c r="C22" s="167"/>
      <c r="D22" s="167"/>
      <c r="E22" s="167"/>
      <c r="F22" s="167"/>
      <c r="G22" s="167"/>
      <c r="H22" s="167"/>
      <c r="I22" s="167"/>
      <c r="J22" s="167"/>
    </row>
    <row r="23" spans="1:10" hidden="1" x14ac:dyDescent="0.2">
      <c r="A23" s="167"/>
      <c r="B23" s="167"/>
      <c r="C23" s="167"/>
      <c r="D23" s="167"/>
      <c r="E23" s="167"/>
      <c r="F23" s="167"/>
      <c r="G23" s="167"/>
      <c r="H23" s="167"/>
      <c r="I23" s="167"/>
      <c r="J23" s="167"/>
    </row>
    <row r="24" spans="1:10" hidden="1" x14ac:dyDescent="0.2">
      <c r="B24" s="167"/>
      <c r="I24" s="167"/>
      <c r="J24" s="167"/>
    </row>
    <row r="25" spans="1:10" hidden="1" x14ac:dyDescent="0.2">
      <c r="B25" s="167"/>
      <c r="I25" s="167"/>
      <c r="J25" s="167"/>
    </row>
    <row r="26" spans="1:10" hidden="1" x14ac:dyDescent="0.2">
      <c r="B26" s="167"/>
      <c r="I26" s="167"/>
      <c r="J26" s="167"/>
    </row>
    <row r="27" spans="1:10" hidden="1" x14ac:dyDescent="0.2">
      <c r="I27" s="167"/>
      <c r="J27" s="167"/>
    </row>
    <row r="28" spans="1:10" hidden="1" x14ac:dyDescent="0.2">
      <c r="A28" s="167"/>
      <c r="B28" s="167"/>
      <c r="C28" s="167"/>
      <c r="D28" s="167"/>
      <c r="E28" s="167"/>
      <c r="F28" s="167"/>
      <c r="G28" s="167"/>
      <c r="H28" s="167"/>
      <c r="I28" s="167"/>
      <c r="J28" s="167"/>
    </row>
    <row r="29" spans="1:10" hidden="1" x14ac:dyDescent="0.2">
      <c r="A29" s="167"/>
      <c r="B29" s="167"/>
      <c r="C29" s="167"/>
      <c r="D29" s="167"/>
      <c r="E29" s="167"/>
      <c r="F29" s="167"/>
      <c r="G29" s="167"/>
      <c r="H29" s="167"/>
      <c r="I29" s="167"/>
      <c r="J29" s="167"/>
    </row>
    <row r="30" spans="1:10" hidden="1" x14ac:dyDescent="0.2">
      <c r="A30" s="167"/>
      <c r="B30" s="167"/>
      <c r="C30" s="167"/>
      <c r="D30" s="167"/>
      <c r="E30" s="167"/>
      <c r="F30" s="167"/>
      <c r="G30" s="167"/>
      <c r="H30" s="167"/>
      <c r="I30" s="167"/>
      <c r="J30" s="167"/>
    </row>
    <row r="31" spans="1:10" hidden="1" x14ac:dyDescent="0.2">
      <c r="A31" s="167"/>
      <c r="B31" s="167"/>
      <c r="C31" s="167"/>
      <c r="D31" s="167"/>
      <c r="E31" s="167"/>
      <c r="F31" s="167"/>
      <c r="G31" s="167"/>
      <c r="H31" s="167"/>
      <c r="I31" s="167"/>
      <c r="J31" s="167"/>
    </row>
    <row r="32" spans="1:10" hidden="1" x14ac:dyDescent="0.2">
      <c r="A32" s="167"/>
      <c r="B32" s="167"/>
      <c r="C32" s="167"/>
      <c r="D32" s="167"/>
      <c r="E32" s="167"/>
      <c r="F32" s="167"/>
      <c r="G32" s="167"/>
      <c r="H32" s="167"/>
      <c r="I32" s="167"/>
      <c r="J32" s="167"/>
    </row>
    <row r="33" spans="1:10" hidden="1" x14ac:dyDescent="0.2">
      <c r="A33" s="167"/>
      <c r="B33" s="167"/>
      <c r="C33" s="167"/>
      <c r="D33" s="167"/>
      <c r="E33" s="167"/>
      <c r="F33" s="167"/>
      <c r="G33" s="167"/>
      <c r="H33" s="167"/>
      <c r="I33" s="167"/>
      <c r="J33" s="167"/>
    </row>
    <row r="34" spans="1:10" hidden="1" x14ac:dyDescent="0.2">
      <c r="A34" s="167"/>
      <c r="B34" s="167"/>
      <c r="C34" s="167"/>
      <c r="D34" s="167"/>
      <c r="E34" s="167"/>
      <c r="F34" s="167"/>
      <c r="G34" s="167"/>
      <c r="H34" s="167"/>
      <c r="I34" s="167"/>
      <c r="J34" s="167"/>
    </row>
    <row r="35" spans="1:10" hidden="1" x14ac:dyDescent="0.2">
      <c r="A35" s="167"/>
      <c r="B35" s="167"/>
      <c r="C35" s="167"/>
      <c r="D35" s="167"/>
      <c r="E35" s="167"/>
      <c r="F35" s="167"/>
      <c r="G35" s="167"/>
      <c r="H35" s="167"/>
      <c r="I35" s="167"/>
      <c r="J35" s="167"/>
    </row>
    <row r="36" spans="1:10" hidden="1" x14ac:dyDescent="0.2">
      <c r="A36" s="167"/>
      <c r="B36" s="167"/>
      <c r="C36" s="167"/>
      <c r="D36" s="167"/>
      <c r="E36" s="167"/>
      <c r="F36" s="167"/>
      <c r="G36" s="167"/>
      <c r="H36" s="167"/>
      <c r="I36" s="167"/>
      <c r="J36" s="167"/>
    </row>
    <row r="37" spans="1:10" hidden="1" x14ac:dyDescent="0.2">
      <c r="A37" s="167"/>
      <c r="B37" s="167"/>
      <c r="C37" s="167"/>
      <c r="D37" s="167"/>
      <c r="E37" s="167"/>
      <c r="F37" s="167"/>
      <c r="G37" s="167"/>
      <c r="H37" s="167"/>
      <c r="I37" s="167"/>
      <c r="J37" s="167"/>
    </row>
    <row r="38" spans="1:10" hidden="1" x14ac:dyDescent="0.2">
      <c r="A38" s="167"/>
      <c r="B38" s="167"/>
      <c r="C38" s="167"/>
      <c r="D38" s="167"/>
      <c r="E38" s="167"/>
      <c r="F38" s="167"/>
      <c r="G38" s="167"/>
      <c r="H38" s="167"/>
      <c r="I38" s="167"/>
      <c r="J38" s="167"/>
    </row>
    <row r="39" spans="1:10" hidden="1" x14ac:dyDescent="0.2">
      <c r="A39" s="167"/>
      <c r="B39" s="167"/>
      <c r="C39" s="167"/>
      <c r="D39" s="167"/>
      <c r="E39" s="167"/>
      <c r="F39" s="167"/>
      <c r="G39" s="167"/>
      <c r="H39" s="167"/>
      <c r="I39" s="167"/>
      <c r="J39" s="167"/>
    </row>
    <row r="40" spans="1:10" hidden="1" x14ac:dyDescent="0.2">
      <c r="A40" s="167"/>
      <c r="B40" s="167"/>
      <c r="C40" s="167"/>
      <c r="D40" s="167"/>
      <c r="E40" s="167"/>
      <c r="F40" s="167"/>
      <c r="G40" s="167"/>
      <c r="H40" s="167"/>
      <c r="I40" s="167"/>
      <c r="J40" s="167"/>
    </row>
    <row r="41" spans="1:10" hidden="1" x14ac:dyDescent="0.2">
      <c r="A41" s="167"/>
      <c r="B41" s="167"/>
      <c r="C41" s="167"/>
      <c r="D41" s="167"/>
      <c r="E41" s="167"/>
      <c r="F41" s="167"/>
      <c r="G41" s="167"/>
      <c r="H41" s="167"/>
      <c r="I41" s="167"/>
      <c r="J41" s="167"/>
    </row>
    <row r="42" spans="1:10" hidden="1" x14ac:dyDescent="0.2">
      <c r="A42" s="167"/>
      <c r="B42" s="167"/>
      <c r="C42" s="167"/>
      <c r="D42" s="167"/>
      <c r="E42" s="167"/>
      <c r="F42" s="167"/>
      <c r="G42" s="167"/>
      <c r="H42" s="167"/>
      <c r="I42" s="167"/>
      <c r="J42" s="167"/>
    </row>
    <row r="43" spans="1:10" hidden="1" x14ac:dyDescent="0.2">
      <c r="A43" s="167"/>
      <c r="B43" s="167"/>
      <c r="C43" s="167"/>
      <c r="D43" s="167"/>
      <c r="E43" s="167"/>
      <c r="F43" s="167"/>
      <c r="G43" s="167"/>
      <c r="H43" s="167"/>
      <c r="I43" s="167"/>
      <c r="J43" s="167"/>
    </row>
    <row r="44" spans="1:10" hidden="1" x14ac:dyDescent="0.2">
      <c r="A44" s="167"/>
      <c r="B44" s="167"/>
      <c r="C44" s="167"/>
      <c r="D44" s="167"/>
      <c r="E44" s="167"/>
      <c r="F44" s="167"/>
      <c r="G44" s="167"/>
      <c r="H44" s="167"/>
      <c r="I44" s="167"/>
      <c r="J44" s="167"/>
    </row>
    <row r="45" spans="1:10" hidden="1" x14ac:dyDescent="0.2">
      <c r="A45" s="167"/>
      <c r="B45" s="167"/>
      <c r="C45" s="167"/>
      <c r="D45" s="167"/>
      <c r="E45" s="167"/>
      <c r="F45" s="167"/>
      <c r="G45" s="167"/>
      <c r="H45" s="167"/>
      <c r="I45" s="167"/>
      <c r="J45" s="167"/>
    </row>
    <row r="46" spans="1:10" hidden="1" x14ac:dyDescent="0.2">
      <c r="A46" s="167"/>
      <c r="B46" s="167"/>
      <c r="C46" s="167"/>
      <c r="D46" s="167"/>
      <c r="E46" s="167"/>
      <c r="F46" s="167"/>
      <c r="G46" s="167"/>
      <c r="H46" s="167"/>
      <c r="I46" s="167"/>
      <c r="J46" s="167"/>
    </row>
    <row r="47" spans="1:10" hidden="1" x14ac:dyDescent="0.2">
      <c r="A47" s="167"/>
      <c r="B47" s="167"/>
      <c r="C47" s="167"/>
      <c r="D47" s="167"/>
      <c r="E47" s="167"/>
      <c r="F47" s="167"/>
      <c r="G47" s="167"/>
      <c r="H47" s="167"/>
      <c r="I47" s="167"/>
      <c r="J47" s="167"/>
    </row>
    <row r="48" spans="1:10" hidden="1" x14ac:dyDescent="0.2">
      <c r="A48" s="167"/>
      <c r="B48" s="167"/>
      <c r="C48" s="167"/>
      <c r="D48" s="167"/>
      <c r="E48" s="167"/>
      <c r="F48" s="167"/>
      <c r="G48" s="167"/>
      <c r="H48" s="167"/>
      <c r="I48" s="167"/>
      <c r="J48" s="167"/>
    </row>
    <row r="49" spans="1:10" hidden="1" x14ac:dyDescent="0.2">
      <c r="A49" s="167"/>
      <c r="B49" s="167"/>
      <c r="C49" s="167"/>
      <c r="D49" s="167"/>
      <c r="E49" s="167"/>
      <c r="F49" s="167"/>
      <c r="G49" s="167"/>
      <c r="H49" s="167"/>
      <c r="I49" s="167"/>
      <c r="J49" s="167"/>
    </row>
    <row r="50" spans="1:10" hidden="1" x14ac:dyDescent="0.2">
      <c r="A50" s="167"/>
      <c r="B50" s="167"/>
      <c r="C50" s="167"/>
      <c r="D50" s="167"/>
      <c r="E50" s="167"/>
      <c r="F50" s="167"/>
      <c r="G50" s="167"/>
      <c r="H50" s="167"/>
      <c r="I50" s="167"/>
      <c r="J50" s="167"/>
    </row>
    <row r="51" spans="1:10" hidden="1" x14ac:dyDescent="0.2">
      <c r="A51" s="167"/>
      <c r="B51" s="167"/>
      <c r="C51" s="167"/>
      <c r="D51" s="167"/>
      <c r="E51" s="167"/>
      <c r="F51" s="167"/>
      <c r="G51" s="167"/>
      <c r="H51" s="167"/>
      <c r="I51" s="167"/>
      <c r="J51" s="167"/>
    </row>
    <row r="52" spans="1:10" hidden="1" x14ac:dyDescent="0.2">
      <c r="A52" s="167"/>
      <c r="B52" s="167"/>
      <c r="C52" s="167"/>
      <c r="D52" s="167"/>
      <c r="E52" s="167"/>
      <c r="F52" s="167"/>
      <c r="G52" s="167"/>
      <c r="H52" s="167"/>
      <c r="I52" s="167"/>
      <c r="J52" s="167"/>
    </row>
    <row r="53" spans="1:10" hidden="1" x14ac:dyDescent="0.2">
      <c r="A53" s="167"/>
      <c r="B53" s="167"/>
      <c r="C53" s="167"/>
      <c r="D53" s="167"/>
      <c r="E53" s="167"/>
      <c r="F53" s="167"/>
      <c r="G53" s="167"/>
      <c r="H53" s="167"/>
      <c r="I53" s="167"/>
      <c r="J53" s="167"/>
    </row>
    <row r="54" spans="1:10" hidden="1" x14ac:dyDescent="0.2">
      <c r="A54" s="167"/>
      <c r="B54" s="167"/>
      <c r="C54" s="167"/>
      <c r="D54" s="167"/>
      <c r="E54" s="167"/>
      <c r="F54" s="167"/>
      <c r="G54" s="167"/>
      <c r="H54" s="167"/>
      <c r="I54" s="167"/>
      <c r="J54" s="167"/>
    </row>
    <row r="55" spans="1:10" hidden="1" x14ac:dyDescent="0.2">
      <c r="A55" s="167"/>
      <c r="B55" s="167"/>
      <c r="C55" s="167"/>
      <c r="D55" s="167"/>
      <c r="E55" s="167"/>
      <c r="F55" s="167"/>
      <c r="G55" s="167"/>
      <c r="H55" s="167"/>
      <c r="I55" s="167"/>
      <c r="J55" s="167"/>
    </row>
    <row r="56" spans="1:10" hidden="1" x14ac:dyDescent="0.2">
      <c r="A56" s="167"/>
      <c r="B56" s="167"/>
      <c r="C56" s="167"/>
      <c r="D56" s="167"/>
      <c r="E56" s="167"/>
      <c r="F56" s="167"/>
      <c r="G56" s="167"/>
      <c r="H56" s="167"/>
      <c r="I56" s="167"/>
      <c r="J56" s="167"/>
    </row>
    <row r="57" spans="1:10" hidden="1" x14ac:dyDescent="0.2">
      <c r="A57" s="167"/>
      <c r="B57" s="167"/>
      <c r="C57" s="167"/>
      <c r="D57" s="167"/>
      <c r="E57" s="167"/>
      <c r="F57" s="167"/>
      <c r="G57" s="167"/>
      <c r="H57" s="167"/>
      <c r="I57" s="167"/>
      <c r="J57" s="167"/>
    </row>
    <row r="58" spans="1:10" hidden="1" x14ac:dyDescent="0.2">
      <c r="A58" s="167"/>
      <c r="B58" s="167"/>
      <c r="C58" s="167"/>
      <c r="D58" s="167"/>
      <c r="E58" s="167"/>
      <c r="F58" s="167"/>
      <c r="G58" s="167"/>
      <c r="H58" s="167"/>
      <c r="I58" s="167"/>
      <c r="J58" s="167"/>
    </row>
    <row r="59" spans="1:10" hidden="1" x14ac:dyDescent="0.2">
      <c r="A59" s="167"/>
      <c r="B59" s="167"/>
      <c r="C59" s="167"/>
      <c r="D59" s="167"/>
      <c r="E59" s="167"/>
      <c r="F59" s="167"/>
      <c r="G59" s="167"/>
      <c r="H59" s="167"/>
      <c r="I59" s="167"/>
      <c r="J59" s="167"/>
    </row>
    <row r="60" spans="1:10" hidden="1" x14ac:dyDescent="0.2">
      <c r="A60" s="167"/>
      <c r="B60" s="167"/>
      <c r="C60" s="167"/>
      <c r="D60" s="167"/>
      <c r="E60" s="167"/>
      <c r="F60" s="167"/>
      <c r="G60" s="167"/>
      <c r="H60" s="167"/>
      <c r="I60" s="167"/>
      <c r="J60" s="167"/>
    </row>
    <row r="61" spans="1:10" hidden="1" x14ac:dyDescent="0.2">
      <c r="A61" s="167"/>
      <c r="B61" s="167"/>
      <c r="C61" s="167"/>
      <c r="D61" s="167"/>
      <c r="E61" s="167"/>
      <c r="F61" s="167"/>
      <c r="G61" s="167"/>
      <c r="H61" s="167"/>
      <c r="I61" s="167"/>
      <c r="J61" s="167"/>
    </row>
    <row r="62" spans="1:10" hidden="1" x14ac:dyDescent="0.2">
      <c r="A62" s="167"/>
      <c r="B62" s="167"/>
      <c r="C62" s="167"/>
      <c r="D62" s="167"/>
      <c r="E62" s="167"/>
      <c r="F62" s="167"/>
      <c r="G62" s="167"/>
      <c r="H62" s="167"/>
      <c r="I62" s="167"/>
      <c r="J62" s="167"/>
    </row>
    <row r="63" spans="1:10" hidden="1" x14ac:dyDescent="0.2">
      <c r="A63" s="170"/>
      <c r="B63" s="167"/>
      <c r="C63" s="167"/>
      <c r="D63" s="167"/>
      <c r="E63" s="167"/>
      <c r="F63" s="167"/>
      <c r="G63" s="167"/>
      <c r="H63" s="167"/>
      <c r="I63" s="167"/>
      <c r="J63" s="167"/>
    </row>
    <row r="64" spans="1:10" hidden="1" x14ac:dyDescent="0.2">
      <c r="A64" s="167"/>
      <c r="B64" s="167"/>
      <c r="C64" s="167"/>
      <c r="D64" s="167"/>
      <c r="E64" s="167"/>
      <c r="F64" s="167"/>
      <c r="G64" s="167"/>
      <c r="H64" s="167"/>
      <c r="I64" s="167"/>
      <c r="J64" s="167"/>
    </row>
    <row r="65" spans="1:10" hidden="1" x14ac:dyDescent="0.2">
      <c r="A65" s="167"/>
      <c r="B65" s="167"/>
      <c r="C65" s="167"/>
      <c r="D65" s="167"/>
      <c r="E65" s="167"/>
      <c r="F65" s="167"/>
      <c r="G65" s="167"/>
      <c r="H65" s="167"/>
      <c r="I65" s="167"/>
      <c r="J65" s="167"/>
    </row>
    <row r="66" spans="1:10" hidden="1" x14ac:dyDescent="0.2">
      <c r="A66" s="167"/>
      <c r="B66" s="167"/>
      <c r="C66" s="167"/>
      <c r="D66" s="167"/>
      <c r="E66" s="167"/>
      <c r="F66" s="167"/>
      <c r="G66" s="167"/>
      <c r="H66" s="167"/>
      <c r="I66" s="167"/>
      <c r="J66" s="167"/>
    </row>
    <row r="67" spans="1:10" hidden="1" x14ac:dyDescent="0.2">
      <c r="A67" s="167"/>
      <c r="B67" s="167"/>
      <c r="C67" s="167"/>
      <c r="D67" s="167"/>
      <c r="E67" s="167"/>
      <c r="F67" s="167"/>
      <c r="G67" s="167"/>
      <c r="H67" s="167"/>
      <c r="I67" s="167"/>
      <c r="J67" s="167"/>
    </row>
    <row r="68" spans="1:10" hidden="1" x14ac:dyDescent="0.2">
      <c r="A68" s="167"/>
      <c r="B68" s="167"/>
      <c r="C68" s="167"/>
      <c r="D68" s="167"/>
      <c r="E68" s="167"/>
      <c r="F68" s="167"/>
      <c r="G68" s="167"/>
      <c r="H68" s="167"/>
      <c r="I68" s="167"/>
      <c r="J68" s="167"/>
    </row>
    <row r="69" spans="1:10" hidden="1" x14ac:dyDescent="0.2">
      <c r="A69" s="167"/>
      <c r="B69" s="167"/>
      <c r="C69" s="167"/>
      <c r="D69" s="167"/>
      <c r="E69" s="167"/>
      <c r="F69" s="167"/>
      <c r="G69" s="167"/>
      <c r="H69" s="167"/>
      <c r="I69" s="167"/>
      <c r="J69" s="167"/>
    </row>
    <row r="70" spans="1:10" hidden="1" x14ac:dyDescent="0.2">
      <c r="A70" s="167"/>
      <c r="B70" s="167"/>
      <c r="C70" s="167"/>
      <c r="D70" s="167"/>
      <c r="E70" s="167"/>
      <c r="F70" s="167"/>
      <c r="G70" s="167"/>
      <c r="H70" s="167"/>
      <c r="I70" s="167"/>
      <c r="J70" s="167"/>
    </row>
    <row r="71" spans="1:10" hidden="1" x14ac:dyDescent="0.2">
      <c r="A71" s="167"/>
      <c r="B71" s="167"/>
      <c r="C71" s="167"/>
      <c r="D71" s="167"/>
      <c r="E71" s="167"/>
      <c r="F71" s="167"/>
      <c r="G71" s="167"/>
      <c r="H71" s="167"/>
      <c r="I71" s="167"/>
      <c r="J71" s="167"/>
    </row>
    <row r="72" spans="1:10" hidden="1" x14ac:dyDescent="0.2">
      <c r="A72" s="167"/>
      <c r="B72" s="167"/>
      <c r="C72" s="167"/>
      <c r="D72" s="167"/>
      <c r="E72" s="167"/>
      <c r="F72" s="167"/>
      <c r="G72" s="167"/>
      <c r="H72" s="167"/>
      <c r="I72" s="167"/>
      <c r="J72" s="167"/>
    </row>
    <row r="73" spans="1:10" hidden="1" x14ac:dyDescent="0.2">
      <c r="A73" s="167"/>
      <c r="B73" s="167"/>
      <c r="C73" s="167"/>
      <c r="D73" s="167"/>
      <c r="E73" s="167"/>
      <c r="F73" s="167"/>
      <c r="G73" s="167"/>
      <c r="H73" s="167"/>
      <c r="I73" s="167"/>
      <c r="J73" s="167"/>
    </row>
    <row r="74" spans="1:10" hidden="1" x14ac:dyDescent="0.2">
      <c r="A74" s="167"/>
      <c r="B74" s="167"/>
      <c r="C74" s="167"/>
      <c r="D74" s="167"/>
      <c r="E74" s="167"/>
      <c r="F74" s="167"/>
      <c r="G74" s="167"/>
      <c r="H74" s="167"/>
      <c r="I74" s="167"/>
      <c r="J74" s="167"/>
    </row>
    <row r="75" spans="1:10" hidden="1" x14ac:dyDescent="0.2">
      <c r="A75" s="167"/>
      <c r="B75" s="167"/>
      <c r="C75" s="167"/>
      <c r="D75" s="167"/>
      <c r="E75" s="167"/>
      <c r="F75" s="167"/>
      <c r="G75" s="167"/>
      <c r="H75" s="167"/>
      <c r="I75" s="167"/>
      <c r="J75" s="167"/>
    </row>
    <row r="76" spans="1:10" hidden="1" x14ac:dyDescent="0.2">
      <c r="A76" s="167"/>
      <c r="B76" s="167"/>
      <c r="C76" s="167"/>
      <c r="D76" s="167"/>
      <c r="E76" s="167"/>
      <c r="F76" s="167"/>
      <c r="G76" s="167"/>
      <c r="H76" s="167"/>
      <c r="I76" s="167"/>
      <c r="J76" s="167"/>
    </row>
    <row r="77" spans="1:10" hidden="1" x14ac:dyDescent="0.2">
      <c r="A77" s="167"/>
      <c r="B77" s="167"/>
      <c r="C77" s="167"/>
      <c r="D77" s="167"/>
      <c r="E77" s="167"/>
      <c r="F77" s="167"/>
      <c r="G77" s="167"/>
      <c r="H77" s="167"/>
      <c r="I77" s="167"/>
      <c r="J77" s="167"/>
    </row>
    <row r="78" spans="1:10" hidden="1" x14ac:dyDescent="0.2">
      <c r="A78" s="167"/>
      <c r="B78" s="167"/>
      <c r="C78" s="167"/>
      <c r="D78" s="167"/>
      <c r="E78" s="167"/>
      <c r="F78" s="167"/>
      <c r="G78" s="167"/>
      <c r="H78" s="167"/>
      <c r="I78" s="167"/>
      <c r="J78" s="167"/>
    </row>
    <row r="79" spans="1:10" hidden="1" x14ac:dyDescent="0.2">
      <c r="A79" s="167"/>
      <c r="B79" s="167"/>
      <c r="C79" s="167"/>
      <c r="D79" s="167"/>
      <c r="E79" s="167"/>
      <c r="F79" s="167"/>
      <c r="G79" s="167"/>
      <c r="H79" s="167"/>
      <c r="I79" s="167"/>
      <c r="J79" s="167"/>
    </row>
    <row r="80" spans="1:10" hidden="1" x14ac:dyDescent="0.2">
      <c r="A80" s="167"/>
      <c r="B80" s="167"/>
      <c r="C80" s="167"/>
      <c r="D80" s="167"/>
      <c r="E80" s="167"/>
      <c r="F80" s="167"/>
      <c r="G80" s="167"/>
      <c r="H80" s="167"/>
      <c r="I80" s="167"/>
      <c r="J80" s="167"/>
    </row>
    <row r="81" spans="1:10" hidden="1" x14ac:dyDescent="0.2">
      <c r="A81" s="167"/>
      <c r="B81" s="167"/>
      <c r="C81" s="167"/>
      <c r="D81" s="167"/>
      <c r="E81" s="167"/>
      <c r="F81" s="167"/>
      <c r="G81" s="167"/>
      <c r="H81" s="167"/>
      <c r="I81" s="167"/>
      <c r="J81" s="167"/>
    </row>
    <row r="82" spans="1:10" hidden="1" x14ac:dyDescent="0.2">
      <c r="A82" s="167"/>
      <c r="B82" s="167"/>
      <c r="C82" s="167"/>
      <c r="D82" s="167"/>
      <c r="E82" s="167"/>
      <c r="F82" s="167"/>
      <c r="G82" s="167"/>
      <c r="H82" s="167"/>
      <c r="I82" s="167"/>
      <c r="J82" s="167"/>
    </row>
    <row r="83" spans="1:10" hidden="1" x14ac:dyDescent="0.2">
      <c r="A83" s="167"/>
      <c r="B83" s="167"/>
      <c r="C83" s="167"/>
      <c r="D83" s="167"/>
      <c r="E83" s="167"/>
      <c r="F83" s="167"/>
      <c r="G83" s="167"/>
      <c r="H83" s="167"/>
      <c r="I83" s="167"/>
      <c r="J83" s="167"/>
    </row>
    <row r="84" spans="1:10" hidden="1" x14ac:dyDescent="0.2">
      <c r="A84" s="167"/>
      <c r="B84" s="167"/>
      <c r="C84" s="167"/>
      <c r="D84" s="167"/>
      <c r="E84" s="167"/>
      <c r="F84" s="167"/>
      <c r="G84" s="167"/>
      <c r="H84" s="167"/>
      <c r="I84" s="167"/>
      <c r="J84" s="167"/>
    </row>
    <row r="85" spans="1:10" hidden="1" x14ac:dyDescent="0.2">
      <c r="A85" s="167"/>
      <c r="B85" s="167"/>
      <c r="C85" s="167"/>
      <c r="D85" s="167"/>
      <c r="E85" s="167"/>
      <c r="F85" s="167"/>
      <c r="G85" s="167"/>
      <c r="H85" s="167"/>
      <c r="I85" s="167"/>
      <c r="J85" s="167"/>
    </row>
    <row r="86" spans="1:10" hidden="1" x14ac:dyDescent="0.2">
      <c r="A86" s="167"/>
      <c r="B86" s="167"/>
      <c r="C86" s="167"/>
      <c r="D86" s="167"/>
      <c r="E86" s="167"/>
      <c r="F86" s="167"/>
      <c r="G86" s="167"/>
      <c r="H86" s="167"/>
      <c r="I86" s="167"/>
      <c r="J86" s="167"/>
    </row>
    <row r="87" spans="1:10" hidden="1" x14ac:dyDescent="0.2">
      <c r="A87" s="167"/>
      <c r="B87" s="167"/>
      <c r="C87" s="167"/>
      <c r="D87" s="167"/>
      <c r="E87" s="167"/>
      <c r="F87" s="167"/>
      <c r="G87" s="167"/>
      <c r="H87" s="167"/>
      <c r="I87" s="167"/>
      <c r="J87" s="167"/>
    </row>
    <row r="88" spans="1:10" hidden="1" x14ac:dyDescent="0.2">
      <c r="A88" s="167"/>
      <c r="B88" s="167"/>
      <c r="C88" s="167"/>
      <c r="D88" s="167"/>
      <c r="E88" s="167"/>
      <c r="F88" s="167"/>
      <c r="G88" s="167"/>
      <c r="H88" s="167"/>
      <c r="I88" s="167"/>
      <c r="J88" s="167"/>
    </row>
    <row r="89" spans="1:10" hidden="1" x14ac:dyDescent="0.2">
      <c r="A89" s="167"/>
      <c r="B89" s="167"/>
      <c r="C89" s="167"/>
      <c r="D89" s="167"/>
      <c r="E89" s="167"/>
      <c r="F89" s="167"/>
      <c r="G89" s="167"/>
      <c r="H89" s="167"/>
      <c r="I89" s="167"/>
      <c r="J89" s="167"/>
    </row>
    <row r="90" spans="1:10" hidden="1" x14ac:dyDescent="0.2">
      <c r="A90" s="167"/>
      <c r="B90" s="167"/>
      <c r="C90" s="167"/>
      <c r="D90" s="167"/>
      <c r="E90" s="167"/>
      <c r="F90" s="167"/>
      <c r="G90" s="167"/>
      <c r="H90" s="167"/>
      <c r="I90" s="167"/>
      <c r="J90" s="167"/>
    </row>
    <row r="91" spans="1:10" hidden="1" x14ac:dyDescent="0.2">
      <c r="A91" s="167"/>
      <c r="B91" s="167"/>
      <c r="C91" s="167"/>
      <c r="D91" s="167"/>
      <c r="E91" s="167"/>
      <c r="F91" s="167"/>
      <c r="G91" s="167"/>
      <c r="H91" s="167"/>
      <c r="I91" s="167"/>
      <c r="J91" s="167"/>
    </row>
    <row r="92" spans="1:10" hidden="1" x14ac:dyDescent="0.2">
      <c r="A92" s="167"/>
      <c r="B92" s="167"/>
      <c r="C92" s="167"/>
      <c r="D92" s="167"/>
      <c r="E92" s="167"/>
      <c r="F92" s="167"/>
      <c r="G92" s="167"/>
      <c r="H92" s="167"/>
      <c r="I92" s="167"/>
      <c r="J92" s="167"/>
    </row>
    <row r="93" spans="1:10" hidden="1" x14ac:dyDescent="0.2">
      <c r="A93" s="167"/>
      <c r="B93" s="167"/>
      <c r="C93" s="167"/>
      <c r="D93" s="167"/>
      <c r="E93" s="167"/>
      <c r="F93" s="167"/>
      <c r="G93" s="167"/>
      <c r="H93" s="167"/>
      <c r="I93" s="167"/>
      <c r="J93" s="167"/>
    </row>
    <row r="94" spans="1:10" hidden="1" x14ac:dyDescent="0.2">
      <c r="A94" s="167"/>
      <c r="B94" s="167"/>
      <c r="C94" s="167"/>
      <c r="D94" s="167"/>
      <c r="E94" s="167"/>
      <c r="F94" s="167"/>
      <c r="G94" s="167"/>
      <c r="H94" s="167"/>
      <c r="I94" s="167"/>
      <c r="J94" s="167"/>
    </row>
    <row r="95" spans="1:10" hidden="1" x14ac:dyDescent="0.2">
      <c r="A95" s="167"/>
      <c r="B95" s="167"/>
      <c r="C95" s="167"/>
      <c r="D95" s="167"/>
      <c r="E95" s="167"/>
      <c r="F95" s="167"/>
      <c r="G95" s="167"/>
      <c r="H95" s="167"/>
      <c r="I95" s="167"/>
      <c r="J95" s="167"/>
    </row>
    <row r="96" spans="1:10" hidden="1" x14ac:dyDescent="0.2">
      <c r="A96" s="167"/>
      <c r="B96" s="167"/>
      <c r="C96" s="167"/>
      <c r="D96" s="167"/>
      <c r="E96" s="167"/>
      <c r="F96" s="167"/>
      <c r="G96" s="167"/>
      <c r="H96" s="167"/>
      <c r="I96" s="167"/>
      <c r="J96" s="167"/>
    </row>
    <row r="97" spans="1:10" hidden="1" x14ac:dyDescent="0.2">
      <c r="A97" s="167"/>
      <c r="B97" s="167"/>
      <c r="C97" s="167"/>
      <c r="D97" s="167"/>
      <c r="E97" s="167"/>
      <c r="F97" s="167"/>
      <c r="G97" s="167"/>
      <c r="H97" s="167"/>
      <c r="I97" s="167"/>
      <c r="J97" s="167"/>
    </row>
    <row r="98" spans="1:10" hidden="1" x14ac:dyDescent="0.2">
      <c r="A98" s="167"/>
      <c r="B98" s="167"/>
      <c r="C98" s="167"/>
      <c r="D98" s="167"/>
      <c r="E98" s="167"/>
      <c r="F98" s="167"/>
      <c r="G98" s="167"/>
      <c r="H98" s="167"/>
      <c r="I98" s="167"/>
      <c r="J98" s="167"/>
    </row>
    <row r="99" spans="1:10" hidden="1" x14ac:dyDescent="0.2">
      <c r="A99" s="167"/>
      <c r="B99" s="167"/>
      <c r="C99" s="167"/>
      <c r="D99" s="167"/>
      <c r="E99" s="167"/>
      <c r="F99" s="167"/>
      <c r="G99" s="167"/>
      <c r="H99" s="167"/>
      <c r="I99" s="167"/>
      <c r="J99" s="167"/>
    </row>
    <row r="100" spans="1:10" x14ac:dyDescent="0.2">
      <c r="A100" s="167"/>
      <c r="B100" s="167"/>
      <c r="C100" s="167"/>
      <c r="D100" s="167"/>
      <c r="E100" s="167"/>
      <c r="F100" s="167"/>
      <c r="G100" s="167"/>
      <c r="H100" s="167"/>
      <c r="I100" s="167"/>
      <c r="J100" s="167"/>
    </row>
    <row r="101" spans="1:10" x14ac:dyDescent="0.2">
      <c r="A101" s="204" t="s">
        <v>126</v>
      </c>
      <c r="B101" s="167"/>
      <c r="C101" s="167"/>
      <c r="D101" s="167"/>
      <c r="E101" s="167"/>
      <c r="F101" s="167"/>
      <c r="G101" s="167"/>
      <c r="H101" s="167"/>
      <c r="I101" s="167"/>
      <c r="J101" s="167"/>
    </row>
    <row r="102" spans="1:10" x14ac:dyDescent="0.2">
      <c r="A102" s="167"/>
      <c r="B102" s="167"/>
      <c r="C102" s="167"/>
      <c r="D102" s="167"/>
      <c r="E102" s="167"/>
      <c r="F102" s="167"/>
      <c r="G102" s="167"/>
      <c r="H102" s="167"/>
      <c r="I102" s="167"/>
      <c r="J102" s="167"/>
    </row>
    <row r="103" spans="1:10" x14ac:dyDescent="0.2">
      <c r="A103" s="167"/>
      <c r="B103" s="4" t="s">
        <v>21</v>
      </c>
      <c r="C103" s="230" t="str">
        <f>IFERROR(INDEX(B$1:B$100,MATCH(B103,H$1:H$100,0)),"")</f>
        <v>Helju Mainla (Tartu)</v>
      </c>
      <c r="D103" s="218"/>
      <c r="E103" s="190">
        <v>9</v>
      </c>
      <c r="F103" s="190"/>
      <c r="G103" s="190"/>
      <c r="H103" s="171"/>
      <c r="I103" s="171"/>
      <c r="J103" s="167"/>
    </row>
    <row r="104" spans="1:10" x14ac:dyDescent="0.2">
      <c r="A104" s="167"/>
      <c r="B104" s="4"/>
      <c r="C104" s="238"/>
      <c r="D104" s="224"/>
      <c r="E104" s="216" t="str">
        <f>IF(COUNT(E103,E105)=2,IF(E103&gt;E105,C103,C105),"")</f>
        <v>Arija Rimbeniece  (Võru)</v>
      </c>
      <c r="F104" s="171"/>
      <c r="G104" s="190">
        <v>8</v>
      </c>
      <c r="H104" s="171"/>
      <c r="I104" s="171"/>
      <c r="J104" s="167"/>
    </row>
    <row r="105" spans="1:10" x14ac:dyDescent="0.2">
      <c r="A105" s="167"/>
      <c r="B105" s="4" t="s">
        <v>22</v>
      </c>
      <c r="C105" s="228" t="str">
        <f>IFERROR(INDEX(B$1:B$100,MATCH(B105,H$1:H$100,0)),"")</f>
        <v>Arija Rimbeniece  (Võru)</v>
      </c>
      <c r="D105" s="220"/>
      <c r="E105" s="184">
        <v>13</v>
      </c>
      <c r="F105" s="208"/>
      <c r="G105" s="190"/>
      <c r="H105" s="171"/>
      <c r="I105" s="171"/>
      <c r="J105" s="167"/>
    </row>
    <row r="106" spans="1:10" ht="13.5" thickBot="1" x14ac:dyDescent="0.25">
      <c r="A106" s="167"/>
      <c r="B106" s="4"/>
      <c r="C106" s="229"/>
      <c r="D106" s="221"/>
      <c r="E106" s="187"/>
      <c r="F106" s="209"/>
      <c r="G106" s="190"/>
      <c r="H106" s="202" t="str">
        <f>IF(COUNT(G104,G108)=2,IF(G104&gt;G108,E104,E108),"")</f>
        <v>Elli Piller (Valga)</v>
      </c>
      <c r="I106" s="171"/>
      <c r="J106" s="167"/>
    </row>
    <row r="107" spans="1:10" x14ac:dyDescent="0.2">
      <c r="A107" s="167"/>
      <c r="B107" s="4" t="s">
        <v>23</v>
      </c>
      <c r="C107" s="230" t="str">
        <f>IFERROR(INDEX(B$1:B$100,MATCH(B107,H$1:H$100,0)),"")</f>
        <v>Elli Piller (Valga)</v>
      </c>
      <c r="D107" s="218"/>
      <c r="E107" s="270">
        <v>13</v>
      </c>
      <c r="F107" s="209"/>
      <c r="G107" s="232"/>
      <c r="H107" s="213" t="s">
        <v>119</v>
      </c>
      <c r="I107" s="212"/>
      <c r="J107" s="167"/>
    </row>
    <row r="108" spans="1:10" x14ac:dyDescent="0.2">
      <c r="A108" s="167"/>
      <c r="B108" s="4"/>
      <c r="C108" s="238"/>
      <c r="D108" s="224"/>
      <c r="E108" s="271" t="str">
        <f>IF(COUNT(E107,E109)=2,IF(E107&gt;E109,C107,C109),"")</f>
        <v>Elli Piller (Valga)</v>
      </c>
      <c r="F108" s="188"/>
      <c r="G108" s="184">
        <v>13</v>
      </c>
      <c r="H108" s="171"/>
      <c r="I108" s="171"/>
      <c r="J108" s="167"/>
    </row>
    <row r="109" spans="1:10" ht="13.5" thickBot="1" x14ac:dyDescent="0.25">
      <c r="A109" s="167"/>
      <c r="B109" s="4" t="s">
        <v>24</v>
      </c>
      <c r="C109" s="228" t="str">
        <f>IFERROR(INDEX(B$1:B$100,MATCH(B109,H$1:H$100,0)),"")</f>
        <v>Maire Lepp (Jõgeva)</v>
      </c>
      <c r="D109" s="220"/>
      <c r="E109" s="251">
        <v>8</v>
      </c>
      <c r="F109" s="190"/>
      <c r="G109" s="187"/>
      <c r="H109" s="202" t="str">
        <f>IF(COUNT(G104,G108)=2,IF(G104&lt;G108,E104,E108),"")</f>
        <v>Arija Rimbeniece  (Võru)</v>
      </c>
      <c r="I109" s="189"/>
      <c r="J109" s="167"/>
    </row>
    <row r="110" spans="1:10" x14ac:dyDescent="0.2">
      <c r="A110" s="167"/>
      <c r="B110" s="167"/>
      <c r="C110" s="171"/>
      <c r="D110" s="171"/>
      <c r="E110" s="190"/>
      <c r="F110" s="190"/>
      <c r="G110" s="187"/>
      <c r="H110" s="213" t="s">
        <v>120</v>
      </c>
      <c r="I110" s="179"/>
      <c r="J110" s="167"/>
    </row>
    <row r="111" spans="1:10" x14ac:dyDescent="0.2">
      <c r="A111" s="167"/>
      <c r="B111" s="167"/>
      <c r="C111" s="171"/>
      <c r="D111" s="171"/>
      <c r="E111" s="206" t="str">
        <f>IF(COUNT(E103,E105)=2,IF(E103&lt;E105,C103,C105),"")</f>
        <v>Helju Mainla (Tartu)</v>
      </c>
      <c r="F111" s="171"/>
      <c r="G111" s="190">
        <v>7</v>
      </c>
      <c r="H111" s="171"/>
      <c r="I111" s="171"/>
      <c r="J111" s="167"/>
    </row>
    <row r="112" spans="1:10" ht="13.5" thickBot="1" x14ac:dyDescent="0.25">
      <c r="A112" s="167"/>
      <c r="B112" s="167"/>
      <c r="C112" s="171"/>
      <c r="D112" s="171"/>
      <c r="E112" s="259"/>
      <c r="F112" s="185"/>
      <c r="G112" s="189"/>
      <c r="H112" s="202" t="str">
        <f>IF(COUNT(G111,G113)=2,IF(G111&gt;G113,E111,E113),"")</f>
        <v>Maire Lepp (Jõgeva)</v>
      </c>
      <c r="I112" s="189"/>
      <c r="J112" s="167"/>
    </row>
    <row r="113" spans="1:10" x14ac:dyDescent="0.2">
      <c r="A113" s="167"/>
      <c r="B113" s="167"/>
      <c r="C113" s="171"/>
      <c r="D113" s="171"/>
      <c r="E113" s="215" t="str">
        <f>IF(COUNT(E107,E109)=2,IF(E107&lt;E109,C107,C109),"")</f>
        <v>Maire Lepp (Jõgeva)</v>
      </c>
      <c r="F113" s="188"/>
      <c r="G113" s="184">
        <v>13</v>
      </c>
      <c r="H113" s="191" t="s">
        <v>121</v>
      </c>
      <c r="I113" s="179"/>
      <c r="J113" s="167"/>
    </row>
    <row r="114" spans="1:10" x14ac:dyDescent="0.2">
      <c r="A114" s="167"/>
      <c r="B114" s="167"/>
      <c r="C114" s="171"/>
      <c r="D114" s="171"/>
      <c r="E114" s="171"/>
      <c r="F114" s="171"/>
      <c r="G114" s="171"/>
      <c r="H114" s="179"/>
      <c r="I114" s="179"/>
      <c r="J114" s="167"/>
    </row>
    <row r="115" spans="1:10" ht="13.5" thickBot="1" x14ac:dyDescent="0.25">
      <c r="A115" s="167"/>
      <c r="B115" s="167"/>
      <c r="C115" s="171"/>
      <c r="D115" s="171"/>
      <c r="E115" s="171"/>
      <c r="F115" s="171"/>
      <c r="G115" s="171"/>
      <c r="H115" s="202" t="str">
        <f>IF(COUNT(G111,G113)=2,IF(G111&lt;G113,E111,E113),"")</f>
        <v>Helju Mainla (Tartu)</v>
      </c>
      <c r="I115" s="189"/>
      <c r="J115" s="167"/>
    </row>
    <row r="116" spans="1:10" x14ac:dyDescent="0.2">
      <c r="A116" s="167"/>
      <c r="B116" s="167"/>
      <c r="C116" s="171"/>
      <c r="D116" s="171"/>
      <c r="E116" s="179"/>
      <c r="F116" s="179"/>
      <c r="G116" s="171"/>
      <c r="H116" s="170" t="s">
        <v>25</v>
      </c>
      <c r="I116" s="171"/>
      <c r="J116" s="167"/>
    </row>
    <row r="117" spans="1:10" x14ac:dyDescent="0.2">
      <c r="A117" s="167"/>
      <c r="B117" s="167"/>
      <c r="C117" s="167"/>
      <c r="D117" s="167"/>
      <c r="E117" s="167"/>
      <c r="F117" s="167"/>
      <c r="G117" s="167"/>
      <c r="H117" s="167"/>
      <c r="I117" s="167"/>
      <c r="J117" s="167"/>
    </row>
    <row r="118" spans="1:10" x14ac:dyDescent="0.2">
      <c r="A118" s="204" t="s">
        <v>127</v>
      </c>
      <c r="B118" s="167"/>
      <c r="C118" s="167"/>
      <c r="D118" s="167"/>
      <c r="E118" s="167"/>
      <c r="F118" s="167"/>
      <c r="G118" s="167"/>
      <c r="H118" s="167"/>
      <c r="I118" s="167"/>
      <c r="J118" s="167"/>
    </row>
    <row r="119" spans="1:10" x14ac:dyDescent="0.2">
      <c r="A119" s="167"/>
      <c r="B119" s="167"/>
      <c r="C119" s="167"/>
      <c r="D119" s="167"/>
      <c r="E119" s="167"/>
      <c r="F119" s="167"/>
      <c r="G119" s="167"/>
      <c r="H119" s="167"/>
      <c r="I119" s="167"/>
      <c r="J119" s="167"/>
    </row>
    <row r="120" spans="1:10" x14ac:dyDescent="0.2">
      <c r="A120" s="193"/>
      <c r="B120" s="193"/>
      <c r="C120" s="172">
        <v>1</v>
      </c>
      <c r="D120" s="172">
        <v>2</v>
      </c>
      <c r="E120" s="172">
        <v>3</v>
      </c>
      <c r="F120" s="164"/>
      <c r="G120" s="172" t="s">
        <v>1</v>
      </c>
      <c r="H120" s="172" t="s">
        <v>2</v>
      </c>
      <c r="I120" s="167"/>
      <c r="J120" s="167"/>
    </row>
    <row r="121" spans="1:10" x14ac:dyDescent="0.2">
      <c r="A121" s="193">
        <v>1</v>
      </c>
      <c r="B121" s="233" t="str">
        <f>IFERROR(INDEX(B$1:B$100,MATCH("B3",H$1:H$100,0)),"")</f>
        <v>Riina Laumets (Jõgeva)</v>
      </c>
      <c r="C121" s="174"/>
      <c r="D121" s="174">
        <v>4</v>
      </c>
      <c r="E121" s="174">
        <v>13</v>
      </c>
      <c r="F121" s="264"/>
      <c r="G121" s="231" t="s">
        <v>55</v>
      </c>
      <c r="H121" s="257">
        <v>2</v>
      </c>
      <c r="I121" s="24"/>
      <c r="J121" s="167"/>
    </row>
    <row r="122" spans="1:10" x14ac:dyDescent="0.2">
      <c r="A122" s="193">
        <v>2</v>
      </c>
      <c r="B122" s="233" t="str">
        <f>IFERROR(INDEX(B$1:B$100,MATCH("A3",H$1:H$100,0)),"")</f>
        <v>Silvi Labbi (Võru)</v>
      </c>
      <c r="C122" s="174">
        <v>13</v>
      </c>
      <c r="D122" s="174"/>
      <c r="E122" s="174">
        <v>13</v>
      </c>
      <c r="F122" s="264"/>
      <c r="G122" s="231" t="s">
        <v>56</v>
      </c>
      <c r="H122" s="257">
        <v>1</v>
      </c>
      <c r="I122" s="24"/>
      <c r="J122" s="167"/>
    </row>
    <row r="123" spans="1:10" x14ac:dyDescent="0.2">
      <c r="A123" s="193">
        <v>3</v>
      </c>
      <c r="B123" s="233" t="str">
        <f>IFERROR(INDEX(B$1:B$100,MATCH("A4",H$1:H$100,0)),"")</f>
        <v>Aida Novikova (I-Viru)</v>
      </c>
      <c r="C123" s="174">
        <v>2</v>
      </c>
      <c r="D123" s="174">
        <v>2</v>
      </c>
      <c r="E123" s="174"/>
      <c r="F123" s="264"/>
      <c r="G123" s="231" t="s">
        <v>54</v>
      </c>
      <c r="H123" s="257">
        <v>3</v>
      </c>
      <c r="I123" s="24"/>
      <c r="J123" s="167"/>
    </row>
    <row r="124" spans="1:10" x14ac:dyDescent="0.2">
      <c r="A124" s="167"/>
      <c r="B124" s="24"/>
      <c r="C124" s="24"/>
      <c r="D124" s="24"/>
      <c r="E124" s="24"/>
      <c r="F124" s="24"/>
      <c r="G124" s="24"/>
      <c r="H124" s="24"/>
      <c r="I124" s="24"/>
      <c r="J124" s="167"/>
    </row>
    <row r="125" spans="1:10" x14ac:dyDescent="0.2">
      <c r="A125" s="167"/>
      <c r="B125" s="236" t="s">
        <v>3</v>
      </c>
      <c r="C125" s="217" t="s">
        <v>16</v>
      </c>
      <c r="D125" s="24"/>
      <c r="E125" s="24"/>
      <c r="F125" s="24"/>
      <c r="G125" s="24"/>
      <c r="H125" s="24"/>
      <c r="I125" s="24"/>
      <c r="J125" s="167"/>
    </row>
    <row r="126" spans="1:10" x14ac:dyDescent="0.2">
      <c r="A126" s="167"/>
      <c r="B126" s="236" t="s">
        <v>6</v>
      </c>
      <c r="C126" s="217" t="s">
        <v>7</v>
      </c>
      <c r="D126" s="24"/>
      <c r="E126" s="24"/>
      <c r="F126" s="24"/>
      <c r="G126" s="24"/>
      <c r="H126" s="24"/>
      <c r="I126" s="24"/>
      <c r="J126" s="167"/>
    </row>
    <row r="127" spans="1:10" x14ac:dyDescent="0.2">
      <c r="A127" s="167"/>
      <c r="B127" s="236" t="s">
        <v>9</v>
      </c>
      <c r="C127" s="217" t="s">
        <v>19</v>
      </c>
      <c r="D127" s="24"/>
      <c r="E127" s="24"/>
      <c r="F127" s="24"/>
      <c r="G127" s="24"/>
      <c r="H127" s="24"/>
      <c r="I127" s="24"/>
      <c r="J127" s="167"/>
    </row>
    <row r="128" spans="1:10" x14ac:dyDescent="0.2">
      <c r="A128" s="167"/>
      <c r="B128" s="24"/>
      <c r="C128" s="24"/>
      <c r="D128" s="24"/>
      <c r="E128" s="24"/>
      <c r="F128" s="24"/>
      <c r="G128" s="24"/>
      <c r="H128" s="24"/>
      <c r="I128" s="24"/>
      <c r="J128" s="167"/>
    </row>
    <row r="129" spans="1:10" ht="13.5" thickBot="1" x14ac:dyDescent="0.25">
      <c r="A129" s="167"/>
      <c r="B129" s="24"/>
      <c r="C129" s="24"/>
      <c r="D129" s="24"/>
      <c r="E129" s="24"/>
      <c r="F129" s="24"/>
      <c r="G129" s="24"/>
      <c r="H129" s="289" t="str">
        <f>B122</f>
        <v>Silvi Labbi (Võru)</v>
      </c>
      <c r="I129" s="221"/>
      <c r="J129" s="167"/>
    </row>
    <row r="130" spans="1:10" x14ac:dyDescent="0.2">
      <c r="A130" s="167"/>
      <c r="B130" s="24"/>
      <c r="C130" s="24"/>
      <c r="D130" s="24"/>
      <c r="E130" s="24"/>
      <c r="F130" s="24"/>
      <c r="G130" s="24"/>
      <c r="H130" s="290" t="s">
        <v>28</v>
      </c>
      <c r="I130" s="291"/>
      <c r="J130" s="167"/>
    </row>
    <row r="131" spans="1:10" x14ac:dyDescent="0.2">
      <c r="A131" s="167"/>
      <c r="B131" s="24"/>
      <c r="C131" s="24"/>
      <c r="D131" s="24"/>
      <c r="E131" s="24"/>
      <c r="F131" s="24"/>
      <c r="G131" s="24"/>
      <c r="H131" s="221"/>
      <c r="I131" s="221"/>
      <c r="J131" s="167"/>
    </row>
    <row r="132" spans="1:10" ht="13.5" thickBot="1" x14ac:dyDescent="0.25">
      <c r="A132" s="167"/>
      <c r="B132" s="24"/>
      <c r="C132" s="24"/>
      <c r="D132" s="24"/>
      <c r="E132" s="24"/>
      <c r="F132" s="24"/>
      <c r="G132" s="24"/>
      <c r="H132" s="289" t="str">
        <f>B121</f>
        <v>Riina Laumets (Jõgeva)</v>
      </c>
      <c r="I132" s="292"/>
      <c r="J132" s="167"/>
    </row>
    <row r="133" spans="1:10" x14ac:dyDescent="0.2">
      <c r="A133" s="167"/>
      <c r="B133" s="24"/>
      <c r="C133" s="24"/>
      <c r="D133" s="24"/>
      <c r="E133" s="24"/>
      <c r="F133" s="24"/>
      <c r="G133" s="24"/>
      <c r="H133" s="290" t="s">
        <v>29</v>
      </c>
      <c r="I133" s="229"/>
      <c r="J133" s="167"/>
    </row>
    <row r="134" spans="1:10" x14ac:dyDescent="0.2">
      <c r="A134" s="167"/>
      <c r="B134" s="24"/>
      <c r="C134" s="24"/>
      <c r="D134" s="24"/>
      <c r="E134" s="24"/>
      <c r="F134" s="24"/>
      <c r="G134" s="24"/>
      <c r="H134" s="221"/>
      <c r="I134" s="221"/>
      <c r="J134" s="167"/>
    </row>
    <row r="135" spans="1:10" ht="13.5" thickBot="1" x14ac:dyDescent="0.25">
      <c r="A135" s="167"/>
      <c r="B135" s="24"/>
      <c r="C135" s="24"/>
      <c r="D135" s="24"/>
      <c r="E135" s="24"/>
      <c r="F135" s="24"/>
      <c r="G135" s="24"/>
      <c r="H135" s="289" t="str">
        <f>B123</f>
        <v>Aida Novikova (I-Viru)</v>
      </c>
      <c r="I135" s="292"/>
      <c r="J135" s="167"/>
    </row>
    <row r="136" spans="1:10" x14ac:dyDescent="0.2">
      <c r="A136" s="167"/>
      <c r="B136" s="24"/>
      <c r="C136" s="24"/>
      <c r="D136" s="24"/>
      <c r="E136" s="24"/>
      <c r="F136" s="24"/>
      <c r="G136" s="24"/>
      <c r="H136" s="8" t="s">
        <v>32</v>
      </c>
      <c r="I136" s="229"/>
      <c r="J136" s="167"/>
    </row>
    <row r="137" spans="1:10" hidden="1" x14ac:dyDescent="0.2">
      <c r="A137" s="167"/>
      <c r="B137" s="167"/>
      <c r="C137" s="167"/>
      <c r="D137" s="167"/>
      <c r="E137" s="167"/>
      <c r="F137" s="167"/>
      <c r="G137" s="167"/>
      <c r="H137" s="167"/>
      <c r="I137" s="167"/>
      <c r="J137" s="167"/>
    </row>
    <row r="138" spans="1:10" hidden="1" x14ac:dyDescent="0.2">
      <c r="A138" s="167"/>
      <c r="B138" s="167"/>
      <c r="C138" s="167"/>
      <c r="D138" s="167"/>
      <c r="E138" s="167"/>
      <c r="F138" s="167"/>
      <c r="G138" s="167"/>
      <c r="H138" s="167"/>
      <c r="I138" s="167"/>
      <c r="J138" s="167"/>
    </row>
    <row r="139" spans="1:10" hidden="1" x14ac:dyDescent="0.2">
      <c r="A139" s="167"/>
      <c r="B139" s="167"/>
      <c r="C139" s="167"/>
      <c r="D139" s="167"/>
      <c r="E139" s="167"/>
      <c r="F139" s="167"/>
      <c r="G139" s="167"/>
      <c r="H139" s="167"/>
      <c r="I139" s="167"/>
      <c r="J139" s="167"/>
    </row>
    <row r="140" spans="1:10" hidden="1" x14ac:dyDescent="0.2">
      <c r="A140" s="167"/>
      <c r="B140" s="167"/>
      <c r="C140" s="167"/>
      <c r="D140" s="167"/>
      <c r="E140" s="167"/>
      <c r="F140" s="167"/>
      <c r="G140" s="167"/>
      <c r="H140" s="167"/>
      <c r="I140" s="167"/>
      <c r="J140" s="167"/>
    </row>
    <row r="141" spans="1:10" hidden="1" x14ac:dyDescent="0.2">
      <c r="A141" s="167"/>
      <c r="B141" s="167"/>
      <c r="C141" s="167"/>
      <c r="D141" s="167"/>
      <c r="E141" s="167"/>
      <c r="F141" s="167"/>
      <c r="G141" s="167"/>
      <c r="H141" s="167"/>
      <c r="I141" s="167"/>
      <c r="J141" s="167"/>
    </row>
    <row r="142" spans="1:10" hidden="1" x14ac:dyDescent="0.2">
      <c r="A142" s="167"/>
      <c r="B142" s="167"/>
      <c r="C142" s="167"/>
      <c r="D142" s="167"/>
      <c r="E142" s="167"/>
      <c r="F142" s="167"/>
      <c r="G142" s="167"/>
      <c r="H142" s="167"/>
      <c r="I142" s="167"/>
      <c r="J142" s="167"/>
    </row>
    <row r="143" spans="1:10" hidden="1" x14ac:dyDescent="0.2">
      <c r="A143" s="167"/>
      <c r="B143" s="167"/>
      <c r="C143" s="167"/>
      <c r="D143" s="167"/>
      <c r="E143" s="167"/>
      <c r="F143" s="167"/>
      <c r="G143" s="167"/>
      <c r="H143" s="167"/>
      <c r="I143" s="167"/>
      <c r="J143" s="167"/>
    </row>
    <row r="144" spans="1:10" hidden="1" x14ac:dyDescent="0.2">
      <c r="A144" s="167"/>
      <c r="B144" s="167"/>
      <c r="C144" s="167"/>
      <c r="D144" s="167"/>
      <c r="E144" s="167"/>
      <c r="F144" s="167"/>
      <c r="G144" s="167"/>
      <c r="H144" s="167"/>
      <c r="I144" s="167"/>
      <c r="J144" s="167"/>
    </row>
    <row r="145" spans="1:10" hidden="1" x14ac:dyDescent="0.2">
      <c r="A145" s="167"/>
      <c r="B145" s="167"/>
      <c r="C145" s="167"/>
      <c r="D145" s="167"/>
      <c r="E145" s="167"/>
      <c r="F145" s="167"/>
      <c r="G145" s="167"/>
      <c r="H145" s="167"/>
      <c r="I145" s="167"/>
      <c r="J145" s="167"/>
    </row>
    <row r="146" spans="1:10" hidden="1" x14ac:dyDescent="0.2">
      <c r="A146" s="167"/>
      <c r="B146" s="167"/>
      <c r="C146" s="167"/>
      <c r="D146" s="167"/>
      <c r="E146" s="167"/>
      <c r="F146" s="167"/>
      <c r="G146" s="167"/>
      <c r="H146" s="167"/>
      <c r="I146" s="167"/>
      <c r="J146" s="167"/>
    </row>
    <row r="147" spans="1:10" hidden="1" x14ac:dyDescent="0.2">
      <c r="A147" s="167"/>
      <c r="B147" s="167"/>
      <c r="C147" s="167"/>
      <c r="D147" s="167"/>
      <c r="E147" s="167"/>
      <c r="F147" s="167"/>
      <c r="G147" s="167"/>
      <c r="H147" s="167"/>
      <c r="I147" s="167"/>
      <c r="J147" s="167"/>
    </row>
    <row r="148" spans="1:10" hidden="1" x14ac:dyDescent="0.2">
      <c r="A148" s="167"/>
      <c r="B148" s="167"/>
      <c r="C148" s="167"/>
      <c r="D148" s="167"/>
      <c r="E148" s="167"/>
      <c r="F148" s="167"/>
      <c r="G148" s="167"/>
      <c r="H148" s="167"/>
      <c r="I148" s="167"/>
      <c r="J148" s="167"/>
    </row>
    <row r="149" spans="1:10" hidden="1" x14ac:dyDescent="0.2">
      <c r="A149" s="167"/>
      <c r="B149" s="167"/>
      <c r="C149" s="167"/>
      <c r="D149" s="167"/>
      <c r="E149" s="167"/>
      <c r="F149" s="167"/>
      <c r="G149" s="167"/>
      <c r="H149" s="167"/>
      <c r="I149" s="167"/>
      <c r="J149" s="167"/>
    </row>
    <row r="150" spans="1:10" hidden="1" x14ac:dyDescent="0.2">
      <c r="A150" s="167"/>
      <c r="B150" s="167"/>
      <c r="C150" s="167"/>
      <c r="D150" s="167"/>
      <c r="E150" s="167"/>
      <c r="F150" s="167"/>
      <c r="G150" s="167"/>
      <c r="H150" s="167"/>
      <c r="I150" s="167"/>
      <c r="J150" s="167"/>
    </row>
    <row r="151" spans="1:10" hidden="1" x14ac:dyDescent="0.2">
      <c r="A151" s="167"/>
      <c r="B151" s="167"/>
      <c r="C151" s="167"/>
      <c r="D151" s="167"/>
      <c r="E151" s="167"/>
      <c r="F151" s="167"/>
      <c r="G151" s="167"/>
      <c r="H151" s="167"/>
      <c r="I151" s="167"/>
      <c r="J151" s="167"/>
    </row>
    <row r="152" spans="1:10" hidden="1" x14ac:dyDescent="0.2">
      <c r="A152" s="167"/>
      <c r="B152" s="167"/>
      <c r="C152" s="167"/>
      <c r="D152" s="167"/>
      <c r="E152" s="167"/>
      <c r="F152" s="167"/>
      <c r="G152" s="167"/>
      <c r="H152" s="167"/>
      <c r="I152" s="167"/>
      <c r="J152" s="167"/>
    </row>
    <row r="153" spans="1:10" hidden="1" x14ac:dyDescent="0.2">
      <c r="A153" s="167"/>
      <c r="B153" s="167"/>
      <c r="C153" s="167"/>
      <c r="D153" s="167"/>
      <c r="E153" s="167"/>
      <c r="F153" s="167"/>
      <c r="G153" s="167"/>
      <c r="H153" s="167"/>
      <c r="I153" s="167"/>
      <c r="J153" s="167"/>
    </row>
    <row r="154" spans="1:10" hidden="1" x14ac:dyDescent="0.2">
      <c r="A154" s="167"/>
      <c r="B154" s="167"/>
      <c r="C154" s="167"/>
      <c r="D154" s="167"/>
      <c r="E154" s="167"/>
      <c r="F154" s="167"/>
      <c r="G154" s="167"/>
      <c r="H154" s="167"/>
      <c r="I154" s="167"/>
      <c r="J154" s="167"/>
    </row>
    <row r="155" spans="1:10" hidden="1" x14ac:dyDescent="0.2">
      <c r="A155" s="167"/>
      <c r="B155" s="167"/>
      <c r="C155" s="167"/>
      <c r="D155" s="167"/>
      <c r="E155" s="167"/>
      <c r="F155" s="167"/>
      <c r="G155" s="167"/>
      <c r="H155" s="167"/>
      <c r="I155" s="167"/>
      <c r="J155" s="167"/>
    </row>
    <row r="156" spans="1:10" hidden="1" x14ac:dyDescent="0.2">
      <c r="A156" s="167"/>
      <c r="B156" s="167"/>
      <c r="C156" s="167"/>
      <c r="D156" s="167"/>
      <c r="E156" s="167"/>
      <c r="F156" s="167"/>
      <c r="G156" s="167"/>
      <c r="H156" s="167"/>
      <c r="I156" s="167"/>
      <c r="J156" s="167"/>
    </row>
    <row r="157" spans="1:10" hidden="1" x14ac:dyDescent="0.2">
      <c r="A157" s="167"/>
      <c r="B157" s="167"/>
      <c r="C157" s="167"/>
      <c r="D157" s="167"/>
      <c r="E157" s="167"/>
      <c r="F157" s="167"/>
      <c r="G157" s="167"/>
      <c r="H157" s="167"/>
      <c r="I157" s="167"/>
      <c r="J157" s="167"/>
    </row>
    <row r="158" spans="1:10" hidden="1" x14ac:dyDescent="0.2">
      <c r="A158" s="167"/>
      <c r="B158" s="167"/>
      <c r="C158" s="167"/>
      <c r="D158" s="167"/>
      <c r="E158" s="167"/>
      <c r="F158" s="167"/>
      <c r="G158" s="167"/>
      <c r="H158" s="167"/>
      <c r="I158" s="167"/>
      <c r="J158" s="167"/>
    </row>
    <row r="159" spans="1:10" hidden="1" x14ac:dyDescent="0.2">
      <c r="A159" s="167"/>
      <c r="B159" s="167"/>
      <c r="C159" s="167"/>
      <c r="D159" s="167"/>
      <c r="E159" s="167"/>
      <c r="F159" s="167"/>
      <c r="G159" s="167"/>
      <c r="H159" s="167"/>
      <c r="I159" s="167"/>
      <c r="J159" s="167"/>
    </row>
    <row r="160" spans="1:10" hidden="1" x14ac:dyDescent="0.2">
      <c r="A160" s="167"/>
      <c r="B160" s="167"/>
      <c r="C160" s="167"/>
      <c r="D160" s="167"/>
      <c r="E160" s="167"/>
      <c r="F160" s="167"/>
      <c r="G160" s="167"/>
      <c r="H160" s="167"/>
      <c r="I160" s="167"/>
      <c r="J160" s="167"/>
    </row>
    <row r="161" spans="1:10" hidden="1" x14ac:dyDescent="0.2">
      <c r="A161" s="167"/>
      <c r="B161" s="167"/>
      <c r="C161" s="167"/>
      <c r="D161" s="167"/>
      <c r="E161" s="167"/>
      <c r="F161" s="167"/>
      <c r="G161" s="167"/>
      <c r="H161" s="167"/>
      <c r="I161" s="167"/>
      <c r="J161" s="167"/>
    </row>
    <row r="162" spans="1:10" hidden="1" x14ac:dyDescent="0.2">
      <c r="A162" s="167"/>
      <c r="B162" s="167"/>
      <c r="C162" s="167"/>
      <c r="D162" s="167"/>
      <c r="E162" s="167"/>
      <c r="F162" s="167"/>
      <c r="G162" s="167"/>
      <c r="H162" s="167"/>
      <c r="I162" s="167"/>
      <c r="J162" s="167"/>
    </row>
    <row r="163" spans="1:10" hidden="1" x14ac:dyDescent="0.2">
      <c r="A163" s="167"/>
      <c r="B163" s="167"/>
      <c r="C163" s="167"/>
      <c r="D163" s="167"/>
      <c r="E163" s="167"/>
      <c r="F163" s="167"/>
      <c r="G163" s="167"/>
      <c r="H163" s="167"/>
      <c r="I163" s="167"/>
      <c r="J163" s="167"/>
    </row>
    <row r="164" spans="1:10" hidden="1" x14ac:dyDescent="0.2">
      <c r="A164" s="167"/>
      <c r="B164" s="167"/>
      <c r="C164" s="167"/>
      <c r="D164" s="167"/>
      <c r="E164" s="167"/>
      <c r="F164" s="167"/>
      <c r="G164" s="167"/>
      <c r="H164" s="167"/>
      <c r="I164" s="167"/>
      <c r="J164" s="167"/>
    </row>
    <row r="165" spans="1:10" hidden="1" x14ac:dyDescent="0.2">
      <c r="A165" s="167"/>
      <c r="B165" s="167"/>
      <c r="C165" s="167"/>
      <c r="D165" s="167"/>
      <c r="E165" s="167"/>
      <c r="F165" s="167"/>
      <c r="G165" s="167"/>
      <c r="H165" s="167"/>
      <c r="I165" s="167"/>
      <c r="J165" s="167"/>
    </row>
    <row r="166" spans="1:10" hidden="1" x14ac:dyDescent="0.2">
      <c r="A166" s="167"/>
      <c r="B166" s="167"/>
      <c r="C166" s="167"/>
      <c r="D166" s="167"/>
      <c r="E166" s="167"/>
      <c r="F166" s="167"/>
      <c r="G166" s="167"/>
      <c r="H166" s="167"/>
      <c r="I166" s="167"/>
      <c r="J166" s="167"/>
    </row>
    <row r="167" spans="1:10" hidden="1" x14ac:dyDescent="0.2">
      <c r="A167" s="167"/>
      <c r="B167" s="167"/>
      <c r="C167" s="167"/>
      <c r="D167" s="167"/>
      <c r="E167" s="167"/>
      <c r="F167" s="167"/>
      <c r="G167" s="167"/>
      <c r="H167" s="167"/>
      <c r="I167" s="167"/>
      <c r="J167" s="167"/>
    </row>
    <row r="168" spans="1:10" hidden="1" x14ac:dyDescent="0.2">
      <c r="A168" s="167"/>
      <c r="B168" s="167"/>
      <c r="C168" s="167"/>
      <c r="D168" s="167"/>
      <c r="E168" s="167"/>
      <c r="F168" s="167"/>
      <c r="G168" s="167"/>
      <c r="H168" s="167"/>
      <c r="I168" s="167"/>
      <c r="J168" s="167"/>
    </row>
    <row r="169" spans="1:10" hidden="1" x14ac:dyDescent="0.2">
      <c r="A169" s="167"/>
      <c r="B169" s="167"/>
      <c r="C169" s="167"/>
      <c r="D169" s="167"/>
      <c r="E169" s="167"/>
      <c r="F169" s="167"/>
      <c r="G169" s="167"/>
      <c r="H169" s="167"/>
      <c r="I169" s="167"/>
      <c r="J169" s="167"/>
    </row>
    <row r="170" spans="1:10" hidden="1" x14ac:dyDescent="0.2">
      <c r="A170" s="167"/>
      <c r="B170" s="167"/>
      <c r="C170" s="167"/>
      <c r="D170" s="167"/>
      <c r="E170" s="167"/>
      <c r="F170" s="167"/>
      <c r="G170" s="167"/>
      <c r="H170" s="167"/>
      <c r="I170" s="167"/>
      <c r="J170" s="167"/>
    </row>
    <row r="171" spans="1:10" hidden="1" x14ac:dyDescent="0.2">
      <c r="A171" s="167"/>
      <c r="B171" s="167"/>
      <c r="C171" s="167"/>
      <c r="D171" s="167"/>
      <c r="E171" s="167"/>
      <c r="F171" s="167"/>
      <c r="G171" s="167"/>
      <c r="H171" s="167"/>
      <c r="I171" s="167"/>
      <c r="J171" s="167"/>
    </row>
    <row r="172" spans="1:10" hidden="1" x14ac:dyDescent="0.2">
      <c r="A172" s="167"/>
      <c r="B172" s="167"/>
      <c r="C172" s="167"/>
      <c r="D172" s="167"/>
      <c r="E172" s="167"/>
      <c r="F172" s="167"/>
      <c r="G172" s="167"/>
      <c r="H172" s="167"/>
      <c r="I172" s="167"/>
      <c r="J172" s="167"/>
    </row>
    <row r="173" spans="1:10" hidden="1" x14ac:dyDescent="0.2">
      <c r="A173" s="167"/>
      <c r="B173" s="167"/>
      <c r="C173" s="167"/>
      <c r="D173" s="167"/>
      <c r="E173" s="167"/>
      <c r="F173" s="167"/>
      <c r="G173" s="167"/>
      <c r="H173" s="167"/>
      <c r="I173" s="167"/>
      <c r="J173" s="167"/>
    </row>
    <row r="174" spans="1:10" hidden="1" x14ac:dyDescent="0.2">
      <c r="A174" s="167"/>
      <c r="B174" s="167"/>
      <c r="C174" s="167"/>
      <c r="D174" s="167"/>
      <c r="E174" s="167"/>
      <c r="F174" s="167"/>
      <c r="G174" s="167"/>
      <c r="H174" s="167"/>
      <c r="I174" s="167"/>
      <c r="J174" s="167"/>
    </row>
    <row r="175" spans="1:10" hidden="1" x14ac:dyDescent="0.2">
      <c r="A175" s="167"/>
      <c r="B175" s="167"/>
      <c r="C175" s="167"/>
      <c r="D175" s="167"/>
      <c r="E175" s="167"/>
      <c r="F175" s="167"/>
      <c r="G175" s="167"/>
      <c r="H175" s="167"/>
      <c r="I175" s="167"/>
      <c r="J175" s="167"/>
    </row>
    <row r="176" spans="1:10" hidden="1" x14ac:dyDescent="0.2">
      <c r="A176" s="167"/>
      <c r="B176" s="167"/>
      <c r="C176" s="167"/>
      <c r="D176" s="167"/>
      <c r="E176" s="167"/>
      <c r="F176" s="167"/>
      <c r="G176" s="167"/>
      <c r="H176" s="167"/>
      <c r="I176" s="167"/>
      <c r="J176" s="167"/>
    </row>
    <row r="177" spans="1:10" hidden="1" x14ac:dyDescent="0.2">
      <c r="A177" s="167"/>
      <c r="B177" s="167"/>
      <c r="C177" s="167"/>
      <c r="D177" s="167"/>
      <c r="E177" s="167"/>
      <c r="F177" s="167"/>
      <c r="G177" s="167"/>
      <c r="H177" s="167"/>
      <c r="I177" s="167"/>
      <c r="J177" s="167"/>
    </row>
    <row r="178" spans="1:10" hidden="1" x14ac:dyDescent="0.2">
      <c r="A178" s="167"/>
      <c r="B178" s="167"/>
      <c r="C178" s="167"/>
      <c r="D178" s="167"/>
      <c r="E178" s="167"/>
      <c r="F178" s="167"/>
      <c r="G178" s="167"/>
      <c r="H178" s="167"/>
      <c r="I178" s="167"/>
      <c r="J178" s="167"/>
    </row>
    <row r="179" spans="1:10" hidden="1" x14ac:dyDescent="0.2">
      <c r="A179" s="167"/>
      <c r="B179" s="167"/>
      <c r="C179" s="167"/>
      <c r="D179" s="167"/>
      <c r="E179" s="167"/>
      <c r="F179" s="167"/>
      <c r="G179" s="167"/>
      <c r="H179" s="167"/>
      <c r="I179" s="167"/>
      <c r="J179" s="167"/>
    </row>
    <row r="180" spans="1:10" hidden="1" x14ac:dyDescent="0.2">
      <c r="A180" s="167"/>
      <c r="B180" s="167"/>
      <c r="C180" s="167"/>
      <c r="D180" s="167"/>
      <c r="E180" s="167"/>
      <c r="F180" s="167"/>
      <c r="G180" s="167"/>
      <c r="H180" s="167"/>
      <c r="I180" s="167"/>
      <c r="J180" s="167"/>
    </row>
    <row r="181" spans="1:10" hidden="1" x14ac:dyDescent="0.2">
      <c r="A181" s="167"/>
      <c r="B181" s="167"/>
      <c r="C181" s="167"/>
      <c r="D181" s="167"/>
      <c r="E181" s="167"/>
      <c r="F181" s="167"/>
      <c r="G181" s="167"/>
      <c r="H181" s="167"/>
      <c r="I181" s="167"/>
      <c r="J181" s="167"/>
    </row>
    <row r="182" spans="1:10" hidden="1" x14ac:dyDescent="0.2">
      <c r="A182" s="167"/>
      <c r="B182" s="167"/>
      <c r="C182" s="167"/>
      <c r="D182" s="167"/>
      <c r="E182" s="167"/>
      <c r="F182" s="167"/>
      <c r="G182" s="167"/>
      <c r="H182" s="167"/>
      <c r="I182" s="167"/>
      <c r="J182" s="167"/>
    </row>
    <row r="183" spans="1:10" hidden="1" x14ac:dyDescent="0.2">
      <c r="A183" s="167"/>
      <c r="B183" s="167"/>
      <c r="C183" s="167"/>
      <c r="D183" s="167"/>
      <c r="E183" s="167"/>
      <c r="F183" s="167"/>
      <c r="G183" s="167"/>
      <c r="H183" s="167"/>
      <c r="I183" s="167"/>
      <c r="J183" s="167"/>
    </row>
    <row r="184" spans="1:10" hidden="1" x14ac:dyDescent="0.2">
      <c r="A184" s="167"/>
      <c r="B184" s="167"/>
      <c r="C184" s="167"/>
      <c r="D184" s="167"/>
      <c r="E184" s="167"/>
      <c r="F184" s="167"/>
      <c r="G184" s="167"/>
      <c r="H184" s="167"/>
      <c r="I184" s="167"/>
      <c r="J184" s="167"/>
    </row>
    <row r="185" spans="1:10" hidden="1" x14ac:dyDescent="0.2">
      <c r="A185" s="167"/>
      <c r="B185" s="167"/>
      <c r="C185" s="167"/>
      <c r="D185" s="167"/>
      <c r="E185" s="167"/>
      <c r="F185" s="167"/>
      <c r="G185" s="167"/>
      <c r="H185" s="167"/>
      <c r="I185" s="167"/>
      <c r="J185" s="167"/>
    </row>
    <row r="186" spans="1:10" hidden="1" x14ac:dyDescent="0.2">
      <c r="A186" s="167"/>
      <c r="B186" s="167"/>
      <c r="C186" s="167"/>
      <c r="D186" s="167"/>
      <c r="E186" s="167"/>
      <c r="F186" s="167"/>
      <c r="G186" s="167"/>
      <c r="H186" s="167"/>
      <c r="I186" s="167"/>
      <c r="J186" s="167"/>
    </row>
    <row r="187" spans="1:10" hidden="1" x14ac:dyDescent="0.2">
      <c r="A187" s="167"/>
      <c r="B187" s="167"/>
      <c r="C187" s="167"/>
      <c r="D187" s="167"/>
      <c r="E187" s="167"/>
      <c r="F187" s="167"/>
      <c r="G187" s="167"/>
      <c r="H187" s="167"/>
      <c r="I187" s="167"/>
      <c r="J187" s="167"/>
    </row>
    <row r="188" spans="1:10" hidden="1" x14ac:dyDescent="0.2">
      <c r="A188" s="167"/>
      <c r="B188" s="167"/>
      <c r="C188" s="167"/>
      <c r="D188" s="167"/>
      <c r="E188" s="167"/>
      <c r="F188" s="167"/>
      <c r="G188" s="167"/>
      <c r="H188" s="167"/>
      <c r="I188" s="167"/>
      <c r="J188" s="167"/>
    </row>
    <row r="189" spans="1:10" hidden="1" x14ac:dyDescent="0.2">
      <c r="A189" s="167"/>
      <c r="B189" s="167"/>
      <c r="C189" s="167"/>
      <c r="D189" s="167"/>
      <c r="E189" s="167"/>
      <c r="F189" s="167"/>
      <c r="G189" s="167"/>
      <c r="H189" s="167"/>
      <c r="I189" s="167"/>
      <c r="J189" s="167"/>
    </row>
    <row r="190" spans="1:10" hidden="1" x14ac:dyDescent="0.2">
      <c r="A190" s="167"/>
      <c r="B190" s="167"/>
      <c r="C190" s="167"/>
      <c r="D190" s="167"/>
      <c r="E190" s="167"/>
      <c r="F190" s="167"/>
      <c r="G190" s="167"/>
      <c r="H190" s="167"/>
      <c r="I190" s="167"/>
      <c r="J190" s="167"/>
    </row>
    <row r="191" spans="1:10" hidden="1" x14ac:dyDescent="0.2">
      <c r="A191" s="167"/>
      <c r="B191" s="167"/>
      <c r="C191" s="167"/>
      <c r="D191" s="167"/>
      <c r="E191" s="167"/>
      <c r="F191" s="167"/>
      <c r="G191" s="167"/>
      <c r="H191" s="167"/>
      <c r="I191" s="167"/>
      <c r="J191" s="167"/>
    </row>
    <row r="192" spans="1:10" hidden="1" x14ac:dyDescent="0.2">
      <c r="A192" s="167"/>
      <c r="B192" s="167"/>
      <c r="C192" s="167"/>
      <c r="D192" s="167"/>
      <c r="E192" s="167"/>
      <c r="F192" s="167"/>
      <c r="G192" s="167"/>
      <c r="H192" s="167"/>
      <c r="I192" s="167"/>
      <c r="J192" s="167"/>
    </row>
    <row r="193" spans="1:10" hidden="1" x14ac:dyDescent="0.2">
      <c r="A193" s="167"/>
      <c r="B193" s="167"/>
      <c r="C193" s="167"/>
      <c r="D193" s="167"/>
      <c r="E193" s="167"/>
      <c r="F193" s="167"/>
      <c r="G193" s="167"/>
      <c r="H193" s="167"/>
      <c r="I193" s="167"/>
      <c r="J193" s="167"/>
    </row>
    <row r="194" spans="1:10" hidden="1" x14ac:dyDescent="0.2">
      <c r="A194" s="167"/>
      <c r="B194" s="167"/>
      <c r="C194" s="167"/>
      <c r="D194" s="167"/>
      <c r="E194" s="167"/>
      <c r="F194" s="167"/>
      <c r="G194" s="167"/>
      <c r="H194" s="167"/>
      <c r="I194" s="167"/>
      <c r="J194" s="167"/>
    </row>
    <row r="195" spans="1:10" hidden="1" x14ac:dyDescent="0.2">
      <c r="A195" s="167"/>
      <c r="B195" s="167"/>
      <c r="C195" s="167"/>
      <c r="D195" s="167"/>
      <c r="E195" s="167"/>
      <c r="F195" s="167"/>
      <c r="G195" s="167"/>
      <c r="H195" s="167"/>
      <c r="I195" s="167"/>
      <c r="J195" s="167"/>
    </row>
    <row r="196" spans="1:10" hidden="1" x14ac:dyDescent="0.2">
      <c r="A196" s="167"/>
      <c r="B196" s="167"/>
      <c r="C196" s="167"/>
      <c r="D196" s="167"/>
      <c r="E196" s="167"/>
      <c r="F196" s="167"/>
      <c r="G196" s="167"/>
      <c r="H196" s="167"/>
      <c r="I196" s="167"/>
      <c r="J196" s="167"/>
    </row>
    <row r="197" spans="1:10" hidden="1" x14ac:dyDescent="0.2">
      <c r="A197" s="167"/>
      <c r="B197" s="167"/>
      <c r="C197" s="167"/>
      <c r="D197" s="167"/>
      <c r="E197" s="167"/>
      <c r="F197" s="167"/>
      <c r="G197" s="167"/>
      <c r="H197" s="167"/>
      <c r="I197" s="167"/>
      <c r="J197" s="167"/>
    </row>
    <row r="198" spans="1:10" hidden="1" x14ac:dyDescent="0.2">
      <c r="A198" s="167"/>
      <c r="B198" s="167"/>
      <c r="C198" s="167"/>
      <c r="D198" s="167"/>
      <c r="E198" s="167"/>
      <c r="F198" s="167"/>
      <c r="G198" s="167"/>
      <c r="H198" s="167"/>
      <c r="I198" s="167"/>
      <c r="J198" s="167"/>
    </row>
    <row r="199" spans="1:10" hidden="1" x14ac:dyDescent="0.2">
      <c r="A199" s="167"/>
      <c r="B199" s="167"/>
      <c r="C199" s="167"/>
      <c r="D199" s="167"/>
      <c r="E199" s="167"/>
      <c r="F199" s="167"/>
      <c r="G199" s="167"/>
      <c r="H199" s="167"/>
      <c r="I199" s="167"/>
      <c r="J199" s="167"/>
    </row>
    <row r="200" spans="1:10" hidden="1" x14ac:dyDescent="0.2">
      <c r="A200" s="167"/>
      <c r="B200" s="167"/>
      <c r="C200" s="167"/>
      <c r="D200" s="167"/>
      <c r="E200" s="167"/>
      <c r="F200" s="167"/>
      <c r="G200" s="167"/>
      <c r="H200" s="167"/>
      <c r="I200" s="167"/>
      <c r="J200" s="167"/>
    </row>
    <row r="201" spans="1:10" hidden="1" x14ac:dyDescent="0.2">
      <c r="A201" s="167"/>
      <c r="B201" s="167"/>
      <c r="C201" s="167"/>
      <c r="D201" s="167"/>
      <c r="E201" s="167"/>
      <c r="F201" s="167"/>
      <c r="G201" s="167"/>
      <c r="H201" s="167"/>
      <c r="I201" s="167"/>
      <c r="J201" s="167"/>
    </row>
    <row r="202" spans="1:10" hidden="1" x14ac:dyDescent="0.2">
      <c r="A202" s="167"/>
      <c r="B202" s="167"/>
      <c r="C202" s="167"/>
      <c r="D202" s="167"/>
      <c r="E202" s="167"/>
      <c r="F202" s="167"/>
      <c r="G202" s="167"/>
      <c r="H202" s="167"/>
      <c r="I202" s="167"/>
      <c r="J202" s="167"/>
    </row>
    <row r="203" spans="1:10" hidden="1" x14ac:dyDescent="0.2">
      <c r="A203" s="167"/>
      <c r="B203" s="167"/>
      <c r="C203" s="167"/>
      <c r="D203" s="167"/>
      <c r="E203" s="167"/>
      <c r="F203" s="167"/>
      <c r="G203" s="167"/>
      <c r="H203" s="167"/>
      <c r="I203" s="167"/>
      <c r="J203" s="167"/>
    </row>
    <row r="204" spans="1:10" hidden="1" x14ac:dyDescent="0.2">
      <c r="A204" s="167"/>
      <c r="B204" s="167"/>
      <c r="C204" s="167"/>
      <c r="D204" s="167"/>
      <c r="E204" s="167"/>
      <c r="F204" s="167"/>
      <c r="G204" s="167"/>
      <c r="H204" s="167"/>
      <c r="I204" s="167"/>
      <c r="J204" s="167"/>
    </row>
    <row r="205" spans="1:10" hidden="1" x14ac:dyDescent="0.2">
      <c r="A205" s="167"/>
      <c r="B205" s="167"/>
      <c r="C205" s="167"/>
      <c r="D205" s="167"/>
      <c r="E205" s="167"/>
      <c r="F205" s="167"/>
      <c r="G205" s="167"/>
      <c r="H205" s="167"/>
      <c r="I205" s="167"/>
      <c r="J205" s="167"/>
    </row>
    <row r="206" spans="1:10" hidden="1" x14ac:dyDescent="0.2">
      <c r="A206" s="167"/>
      <c r="B206" s="167"/>
      <c r="C206" s="167"/>
      <c r="D206" s="167"/>
      <c r="E206" s="167"/>
      <c r="F206" s="167"/>
      <c r="G206" s="167"/>
      <c r="H206" s="167"/>
      <c r="I206" s="167"/>
      <c r="J206" s="167"/>
    </row>
    <row r="207" spans="1:10" hidden="1" x14ac:dyDescent="0.2">
      <c r="A207" s="167"/>
      <c r="B207" s="167"/>
      <c r="C207" s="167"/>
      <c r="D207" s="167"/>
      <c r="E207" s="167"/>
      <c r="F207" s="167"/>
      <c r="G207" s="167"/>
      <c r="H207" s="167"/>
      <c r="I207" s="167"/>
      <c r="J207" s="167"/>
    </row>
    <row r="208" spans="1:10" hidden="1" x14ac:dyDescent="0.2">
      <c r="A208" s="167"/>
      <c r="B208" s="167"/>
      <c r="C208" s="167"/>
      <c r="D208" s="167"/>
      <c r="E208" s="167"/>
      <c r="F208" s="167"/>
      <c r="G208" s="167"/>
      <c r="H208" s="167"/>
      <c r="I208" s="167"/>
      <c r="J208" s="167"/>
    </row>
    <row r="209" spans="1:10" hidden="1" x14ac:dyDescent="0.2">
      <c r="A209" s="167"/>
      <c r="B209" s="167"/>
      <c r="C209" s="167"/>
      <c r="D209" s="167"/>
      <c r="E209" s="167"/>
      <c r="F209" s="167"/>
      <c r="G209" s="167"/>
      <c r="H209" s="167"/>
      <c r="I209" s="167"/>
      <c r="J209" s="167"/>
    </row>
    <row r="210" spans="1:10" hidden="1" x14ac:dyDescent="0.2">
      <c r="A210" s="167"/>
      <c r="B210" s="167"/>
      <c r="C210" s="167"/>
      <c r="D210" s="167"/>
      <c r="E210" s="167"/>
      <c r="F210" s="167"/>
      <c r="G210" s="167"/>
      <c r="H210" s="167"/>
      <c r="I210" s="167"/>
      <c r="J210" s="167"/>
    </row>
    <row r="211" spans="1:10" hidden="1" x14ac:dyDescent="0.2">
      <c r="A211" s="167"/>
      <c r="B211" s="167"/>
      <c r="C211" s="167"/>
      <c r="D211" s="167"/>
      <c r="E211" s="167"/>
      <c r="F211" s="167"/>
      <c r="G211" s="167"/>
      <c r="H211" s="167"/>
      <c r="I211" s="167"/>
      <c r="J211" s="167"/>
    </row>
    <row r="212" spans="1:10" hidden="1" x14ac:dyDescent="0.2">
      <c r="A212" s="167"/>
      <c r="B212" s="167"/>
      <c r="C212" s="167"/>
      <c r="D212" s="167"/>
      <c r="E212" s="167"/>
      <c r="F212" s="167"/>
      <c r="G212" s="167"/>
      <c r="H212" s="167"/>
      <c r="I212" s="167"/>
      <c r="J212" s="167"/>
    </row>
    <row r="213" spans="1:10" hidden="1" x14ac:dyDescent="0.2">
      <c r="A213" s="167"/>
      <c r="B213" s="167"/>
      <c r="C213" s="167"/>
      <c r="D213" s="167"/>
      <c r="E213" s="167"/>
      <c r="F213" s="167"/>
      <c r="G213" s="167"/>
      <c r="H213" s="167"/>
      <c r="I213" s="167"/>
      <c r="J213" s="167"/>
    </row>
    <row r="214" spans="1:10" hidden="1" x14ac:dyDescent="0.2">
      <c r="A214" s="167"/>
      <c r="B214" s="167"/>
      <c r="C214" s="167"/>
      <c r="D214" s="167"/>
      <c r="E214" s="167"/>
      <c r="F214" s="167"/>
      <c r="G214" s="167"/>
      <c r="H214" s="167"/>
      <c r="I214" s="167"/>
      <c r="J214" s="167"/>
    </row>
    <row r="215" spans="1:10" hidden="1" x14ac:dyDescent="0.2">
      <c r="A215" s="167"/>
      <c r="B215" s="167"/>
      <c r="C215" s="167"/>
      <c r="D215" s="167"/>
      <c r="E215" s="167"/>
      <c r="F215" s="167"/>
      <c r="G215" s="167"/>
      <c r="H215" s="167"/>
      <c r="I215" s="167"/>
      <c r="J215" s="167"/>
    </row>
    <row r="216" spans="1:10" hidden="1" x14ac:dyDescent="0.2">
      <c r="A216" s="167"/>
      <c r="B216" s="167"/>
      <c r="C216" s="167"/>
      <c r="D216" s="167"/>
      <c r="E216" s="167"/>
      <c r="F216" s="167"/>
      <c r="G216" s="167"/>
      <c r="H216" s="167"/>
      <c r="I216" s="167"/>
      <c r="J216" s="167"/>
    </row>
    <row r="217" spans="1:10" hidden="1" x14ac:dyDescent="0.2">
      <c r="A217" s="167"/>
      <c r="B217" s="167"/>
      <c r="C217" s="167"/>
      <c r="D217" s="167"/>
      <c r="E217" s="167"/>
      <c r="F217" s="167"/>
      <c r="G217" s="167"/>
      <c r="H217" s="167"/>
      <c r="I217" s="167"/>
      <c r="J217" s="167"/>
    </row>
    <row r="218" spans="1:10" hidden="1" x14ac:dyDescent="0.2">
      <c r="A218" s="167"/>
      <c r="B218" s="167"/>
      <c r="C218" s="167"/>
      <c r="D218" s="167"/>
      <c r="E218" s="167"/>
      <c r="F218" s="167"/>
      <c r="G218" s="167"/>
      <c r="H218" s="167"/>
      <c r="I218" s="167"/>
      <c r="J218" s="167"/>
    </row>
    <row r="219" spans="1:10" hidden="1" x14ac:dyDescent="0.2">
      <c r="A219" s="167"/>
      <c r="B219" s="167"/>
      <c r="C219" s="167"/>
      <c r="D219" s="167"/>
      <c r="E219" s="167"/>
      <c r="F219" s="167"/>
      <c r="G219" s="167"/>
      <c r="H219" s="167"/>
      <c r="I219" s="167"/>
      <c r="J219" s="167"/>
    </row>
    <row r="220" spans="1:10" hidden="1" x14ac:dyDescent="0.2">
      <c r="A220" s="167"/>
      <c r="B220" s="167"/>
      <c r="C220" s="167"/>
      <c r="D220" s="167"/>
      <c r="E220" s="167"/>
      <c r="F220" s="167"/>
      <c r="G220" s="167"/>
      <c r="H220" s="167"/>
      <c r="I220" s="167"/>
      <c r="J220" s="167"/>
    </row>
    <row r="221" spans="1:10" hidden="1" x14ac:dyDescent="0.2">
      <c r="A221" s="167"/>
      <c r="B221" s="167"/>
      <c r="C221" s="167"/>
      <c r="D221" s="167"/>
      <c r="E221" s="167"/>
      <c r="F221" s="167"/>
      <c r="G221" s="167"/>
      <c r="H221" s="167"/>
      <c r="I221" s="167"/>
      <c r="J221" s="167"/>
    </row>
    <row r="222" spans="1:10" hidden="1" x14ac:dyDescent="0.2">
      <c r="A222" s="167"/>
      <c r="B222" s="167"/>
      <c r="C222" s="167"/>
      <c r="D222" s="167"/>
      <c r="E222" s="167"/>
      <c r="F222" s="167"/>
      <c r="G222" s="167"/>
      <c r="H222" s="167"/>
      <c r="I222" s="167"/>
      <c r="J222" s="167"/>
    </row>
    <row r="223" spans="1:10" hidden="1" x14ac:dyDescent="0.2">
      <c r="A223" s="167"/>
      <c r="B223" s="167"/>
      <c r="C223" s="167"/>
      <c r="D223" s="167"/>
      <c r="E223" s="167"/>
      <c r="F223" s="167"/>
      <c r="G223" s="167"/>
      <c r="H223" s="167"/>
      <c r="I223" s="167"/>
      <c r="J223" s="167"/>
    </row>
    <row r="224" spans="1:10" hidden="1" x14ac:dyDescent="0.2">
      <c r="A224" s="167"/>
      <c r="B224" s="167"/>
      <c r="C224" s="167"/>
      <c r="D224" s="167"/>
      <c r="E224" s="167"/>
      <c r="F224" s="167"/>
      <c r="G224" s="167"/>
      <c r="H224" s="167"/>
      <c r="I224" s="167"/>
      <c r="J224" s="167"/>
    </row>
    <row r="225" spans="1:10" hidden="1" x14ac:dyDescent="0.2">
      <c r="A225" s="167"/>
      <c r="B225" s="167"/>
      <c r="C225" s="167"/>
      <c r="D225" s="167"/>
      <c r="E225" s="167"/>
      <c r="F225" s="167"/>
      <c r="G225" s="167"/>
      <c r="H225" s="167"/>
      <c r="I225" s="167"/>
      <c r="J225" s="167"/>
    </row>
    <row r="226" spans="1:10" hidden="1" x14ac:dyDescent="0.2">
      <c r="A226" s="167"/>
      <c r="B226" s="167"/>
      <c r="C226" s="167"/>
      <c r="D226" s="167"/>
      <c r="E226" s="167"/>
      <c r="F226" s="167"/>
      <c r="G226" s="167"/>
      <c r="H226" s="167"/>
      <c r="I226" s="167"/>
      <c r="J226" s="167"/>
    </row>
    <row r="227" spans="1:10" hidden="1" x14ac:dyDescent="0.2">
      <c r="A227" s="167"/>
      <c r="B227" s="167"/>
      <c r="C227" s="167"/>
      <c r="D227" s="167"/>
      <c r="E227" s="167"/>
      <c r="F227" s="167"/>
      <c r="G227" s="167"/>
      <c r="H227" s="167"/>
      <c r="I227" s="167"/>
      <c r="J227" s="167"/>
    </row>
    <row r="228" spans="1:10" hidden="1" x14ac:dyDescent="0.2">
      <c r="A228" s="167"/>
      <c r="B228" s="167"/>
      <c r="C228" s="167"/>
      <c r="D228" s="167"/>
      <c r="E228" s="167"/>
      <c r="F228" s="167"/>
      <c r="G228" s="167"/>
      <c r="H228" s="167"/>
      <c r="I228" s="167"/>
      <c r="J228" s="167"/>
    </row>
    <row r="229" spans="1:10" hidden="1" x14ac:dyDescent="0.2">
      <c r="A229" s="167"/>
      <c r="B229" s="167"/>
      <c r="C229" s="167"/>
      <c r="D229" s="167"/>
      <c r="E229" s="167"/>
      <c r="F229" s="167"/>
      <c r="G229" s="167"/>
      <c r="H229" s="167"/>
      <c r="I229" s="167"/>
      <c r="J229" s="167"/>
    </row>
    <row r="230" spans="1:10" hidden="1" x14ac:dyDescent="0.2">
      <c r="A230" s="167"/>
      <c r="B230" s="167"/>
      <c r="C230" s="167"/>
      <c r="D230" s="167"/>
      <c r="E230" s="167"/>
      <c r="F230" s="167"/>
      <c r="G230" s="167"/>
      <c r="H230" s="167"/>
      <c r="I230" s="167"/>
      <c r="J230" s="167"/>
    </row>
    <row r="231" spans="1:10" hidden="1" x14ac:dyDescent="0.2">
      <c r="A231" s="167"/>
      <c r="B231" s="167"/>
      <c r="C231" s="167"/>
      <c r="D231" s="167"/>
      <c r="E231" s="167"/>
      <c r="F231" s="167"/>
      <c r="G231" s="167"/>
      <c r="H231" s="167"/>
      <c r="I231" s="167"/>
      <c r="J231" s="167"/>
    </row>
    <row r="232" spans="1:10" hidden="1" x14ac:dyDescent="0.2">
      <c r="A232" s="167"/>
      <c r="B232" s="167"/>
      <c r="C232" s="167"/>
      <c r="D232" s="167"/>
      <c r="E232" s="167"/>
      <c r="F232" s="167"/>
      <c r="G232" s="167"/>
      <c r="H232" s="167"/>
      <c r="I232" s="167"/>
      <c r="J232" s="167"/>
    </row>
    <row r="233" spans="1:10" hidden="1" x14ac:dyDescent="0.2">
      <c r="A233" s="167"/>
      <c r="B233" s="167"/>
      <c r="C233" s="167"/>
      <c r="D233" s="167"/>
      <c r="E233" s="167"/>
      <c r="F233" s="167"/>
      <c r="G233" s="167"/>
      <c r="H233" s="167"/>
      <c r="I233" s="167"/>
      <c r="J233" s="167"/>
    </row>
    <row r="234" spans="1:10" hidden="1" x14ac:dyDescent="0.2">
      <c r="A234" s="167"/>
      <c r="B234" s="167"/>
      <c r="C234" s="167"/>
      <c r="D234" s="167"/>
      <c r="E234" s="167"/>
      <c r="F234" s="167"/>
      <c r="G234" s="167"/>
      <c r="H234" s="167"/>
      <c r="I234" s="167"/>
      <c r="J234" s="167"/>
    </row>
    <row r="235" spans="1:10" hidden="1" x14ac:dyDescent="0.2">
      <c r="A235" s="167"/>
      <c r="B235" s="167"/>
      <c r="C235" s="167"/>
      <c r="D235" s="167"/>
      <c r="E235" s="167"/>
      <c r="F235" s="167"/>
      <c r="G235" s="167"/>
      <c r="H235" s="167"/>
      <c r="I235" s="167"/>
      <c r="J235" s="167"/>
    </row>
    <row r="236" spans="1:10" hidden="1" x14ac:dyDescent="0.2">
      <c r="A236" s="167"/>
      <c r="B236" s="167"/>
      <c r="C236" s="167"/>
      <c r="D236" s="167"/>
      <c r="E236" s="167"/>
      <c r="F236" s="167"/>
      <c r="G236" s="167"/>
      <c r="H236" s="167"/>
      <c r="I236" s="167"/>
      <c r="J236" s="167"/>
    </row>
    <row r="237" spans="1:10" hidden="1" x14ac:dyDescent="0.2">
      <c r="A237" s="167"/>
      <c r="B237" s="167"/>
      <c r="C237" s="167"/>
      <c r="D237" s="167"/>
      <c r="E237" s="167"/>
      <c r="F237" s="167"/>
      <c r="G237" s="167"/>
      <c r="H237" s="167"/>
      <c r="I237" s="167"/>
      <c r="J237" s="167"/>
    </row>
    <row r="238" spans="1:10" hidden="1" x14ac:dyDescent="0.2">
      <c r="A238" s="167"/>
      <c r="B238" s="167"/>
      <c r="C238" s="167"/>
      <c r="D238" s="167"/>
      <c r="E238" s="167"/>
      <c r="F238" s="167"/>
      <c r="G238" s="167"/>
      <c r="H238" s="167"/>
      <c r="I238" s="167"/>
      <c r="J238" s="167"/>
    </row>
    <row r="239" spans="1:10" hidden="1" x14ac:dyDescent="0.2">
      <c r="A239" s="167"/>
      <c r="B239" s="167"/>
      <c r="C239" s="167"/>
      <c r="D239" s="167"/>
      <c r="E239" s="167"/>
      <c r="F239" s="167"/>
      <c r="G239" s="167"/>
      <c r="H239" s="167"/>
      <c r="I239" s="167"/>
      <c r="J239" s="167"/>
    </row>
    <row r="240" spans="1:10" hidden="1" x14ac:dyDescent="0.2">
      <c r="A240" s="167"/>
      <c r="B240" s="167"/>
      <c r="C240" s="167"/>
      <c r="D240" s="167"/>
      <c r="E240" s="167"/>
      <c r="F240" s="167"/>
      <c r="G240" s="167"/>
      <c r="H240" s="167"/>
      <c r="I240" s="167"/>
      <c r="J240" s="167"/>
    </row>
    <row r="241" spans="1:10" hidden="1" x14ac:dyDescent="0.2">
      <c r="A241" s="167"/>
      <c r="B241" s="167"/>
      <c r="C241" s="167"/>
      <c r="D241" s="167"/>
      <c r="E241" s="167"/>
      <c r="F241" s="167"/>
      <c r="G241" s="167"/>
      <c r="H241" s="167"/>
      <c r="I241" s="167"/>
      <c r="J241" s="167"/>
    </row>
    <row r="242" spans="1:10" hidden="1" x14ac:dyDescent="0.2">
      <c r="A242" s="167"/>
      <c r="B242" s="167"/>
      <c r="C242" s="167"/>
      <c r="D242" s="167"/>
      <c r="E242" s="167"/>
      <c r="F242" s="167"/>
      <c r="G242" s="167"/>
      <c r="H242" s="167"/>
      <c r="I242" s="167"/>
      <c r="J242" s="167"/>
    </row>
    <row r="243" spans="1:10" hidden="1" x14ac:dyDescent="0.2">
      <c r="A243" s="167"/>
      <c r="B243" s="167"/>
      <c r="C243" s="167"/>
      <c r="D243" s="167"/>
      <c r="E243" s="167"/>
      <c r="F243" s="167"/>
      <c r="G243" s="167"/>
      <c r="H243" s="167"/>
      <c r="I243" s="167"/>
      <c r="J243" s="167"/>
    </row>
    <row r="244" spans="1:10" hidden="1" x14ac:dyDescent="0.2">
      <c r="A244" s="167"/>
      <c r="B244" s="167"/>
      <c r="C244" s="167"/>
      <c r="D244" s="167"/>
      <c r="E244" s="167"/>
      <c r="F244" s="167"/>
      <c r="G244" s="167"/>
      <c r="H244" s="167"/>
      <c r="I244" s="167"/>
      <c r="J244" s="167"/>
    </row>
    <row r="245" spans="1:10" hidden="1" x14ac:dyDescent="0.2">
      <c r="A245" s="167"/>
      <c r="B245" s="167"/>
      <c r="C245" s="167"/>
      <c r="D245" s="167"/>
      <c r="E245" s="167"/>
      <c r="F245" s="167"/>
      <c r="G245" s="167"/>
      <c r="H245" s="167"/>
      <c r="I245" s="167"/>
      <c r="J245" s="167"/>
    </row>
    <row r="246" spans="1:10" hidden="1" x14ac:dyDescent="0.2">
      <c r="A246" s="167"/>
      <c r="B246" s="167"/>
      <c r="C246" s="167"/>
      <c r="D246" s="167"/>
      <c r="E246" s="167"/>
      <c r="F246" s="167"/>
      <c r="G246" s="167"/>
      <c r="H246" s="167"/>
      <c r="I246" s="167"/>
      <c r="J246" s="167"/>
    </row>
    <row r="247" spans="1:10" hidden="1" x14ac:dyDescent="0.2">
      <c r="A247" s="167"/>
      <c r="B247" s="167"/>
      <c r="C247" s="167"/>
      <c r="D247" s="167"/>
      <c r="E247" s="167"/>
      <c r="F247" s="167"/>
      <c r="G247" s="167"/>
      <c r="H247" s="167"/>
      <c r="I247" s="167"/>
      <c r="J247" s="167"/>
    </row>
    <row r="248" spans="1:10" hidden="1" x14ac:dyDescent="0.2">
      <c r="A248" s="167"/>
      <c r="B248" s="167"/>
      <c r="C248" s="167"/>
      <c r="D248" s="167"/>
      <c r="E248" s="167"/>
      <c r="F248" s="167"/>
      <c r="G248" s="167"/>
      <c r="H248" s="167"/>
      <c r="I248" s="167"/>
      <c r="J248" s="167"/>
    </row>
    <row r="249" spans="1:10" hidden="1" x14ac:dyDescent="0.2">
      <c r="A249" s="167"/>
      <c r="B249" s="167"/>
      <c r="C249" s="167"/>
      <c r="D249" s="167"/>
      <c r="E249" s="167"/>
      <c r="F249" s="167"/>
      <c r="G249" s="167"/>
      <c r="H249" s="167"/>
      <c r="I249" s="167"/>
      <c r="J249" s="167"/>
    </row>
    <row r="250" spans="1:10" hidden="1" x14ac:dyDescent="0.2">
      <c r="A250" s="167"/>
      <c r="B250" s="167"/>
      <c r="C250" s="167"/>
      <c r="D250" s="167"/>
      <c r="E250" s="167"/>
      <c r="F250" s="167"/>
      <c r="G250" s="167"/>
      <c r="H250" s="167"/>
      <c r="I250" s="167"/>
      <c r="J250" s="167"/>
    </row>
    <row r="251" spans="1:10" hidden="1" x14ac:dyDescent="0.2">
      <c r="A251" s="167"/>
      <c r="B251" s="167"/>
      <c r="C251" s="167"/>
      <c r="D251" s="167"/>
      <c r="E251" s="167"/>
      <c r="F251" s="167"/>
      <c r="G251" s="167"/>
      <c r="H251" s="167"/>
      <c r="I251" s="167"/>
      <c r="J251" s="167"/>
    </row>
    <row r="252" spans="1:10" hidden="1" x14ac:dyDescent="0.2">
      <c r="A252" s="167"/>
      <c r="B252" s="167"/>
      <c r="C252" s="167"/>
      <c r="D252" s="167"/>
      <c r="E252" s="167"/>
      <c r="F252" s="167"/>
      <c r="G252" s="167"/>
      <c r="H252" s="167"/>
      <c r="I252" s="167"/>
      <c r="J252" s="167"/>
    </row>
    <row r="253" spans="1:10" hidden="1" x14ac:dyDescent="0.2">
      <c r="A253" s="167"/>
      <c r="B253" s="167"/>
      <c r="C253" s="167"/>
      <c r="D253" s="167"/>
      <c r="E253" s="167"/>
      <c r="F253" s="167"/>
      <c r="G253" s="167"/>
      <c r="H253" s="167"/>
      <c r="I253" s="167"/>
      <c r="J253" s="167"/>
    </row>
    <row r="254" spans="1:10" hidden="1" x14ac:dyDescent="0.2">
      <c r="A254" s="167"/>
      <c r="B254" s="167"/>
      <c r="C254" s="167"/>
      <c r="D254" s="167"/>
      <c r="E254" s="167"/>
      <c r="F254" s="167"/>
      <c r="G254" s="167"/>
      <c r="H254" s="167"/>
      <c r="I254" s="167"/>
      <c r="J254" s="167"/>
    </row>
    <row r="255" spans="1:10" hidden="1" x14ac:dyDescent="0.2">
      <c r="A255" s="167"/>
      <c r="B255" s="167"/>
      <c r="C255" s="167"/>
      <c r="D255" s="167"/>
      <c r="E255" s="167"/>
      <c r="F255" s="167"/>
      <c r="G255" s="167"/>
      <c r="H255" s="167"/>
      <c r="I255" s="167"/>
      <c r="J255" s="167"/>
    </row>
    <row r="256" spans="1:10" hidden="1" x14ac:dyDescent="0.2">
      <c r="A256" s="167"/>
      <c r="B256" s="167"/>
      <c r="C256" s="167"/>
      <c r="D256" s="167"/>
      <c r="E256" s="167"/>
      <c r="F256" s="167"/>
      <c r="G256" s="167"/>
      <c r="H256" s="167"/>
      <c r="I256" s="167"/>
      <c r="J256" s="167"/>
    </row>
    <row r="257" spans="1:10" hidden="1" x14ac:dyDescent="0.2">
      <c r="A257" s="167"/>
      <c r="B257" s="167"/>
      <c r="C257" s="167"/>
      <c r="D257" s="167"/>
      <c r="E257" s="167"/>
      <c r="F257" s="167"/>
      <c r="G257" s="167"/>
      <c r="H257" s="167"/>
      <c r="I257" s="167"/>
      <c r="J257" s="167"/>
    </row>
    <row r="258" spans="1:10" hidden="1" x14ac:dyDescent="0.2">
      <c r="A258" s="167"/>
      <c r="B258" s="167"/>
      <c r="C258" s="167"/>
      <c r="D258" s="167"/>
      <c r="E258" s="167"/>
      <c r="F258" s="167"/>
      <c r="G258" s="167"/>
      <c r="H258" s="167"/>
      <c r="I258" s="167"/>
      <c r="J258" s="167"/>
    </row>
    <row r="259" spans="1:10" hidden="1" x14ac:dyDescent="0.2">
      <c r="A259" s="167"/>
      <c r="B259" s="167"/>
      <c r="C259" s="167"/>
      <c r="D259" s="167"/>
      <c r="E259" s="167"/>
      <c r="F259" s="167"/>
      <c r="G259" s="167"/>
      <c r="H259" s="167"/>
      <c r="I259" s="167"/>
      <c r="J259" s="167"/>
    </row>
    <row r="260" spans="1:10" hidden="1" x14ac:dyDescent="0.2">
      <c r="A260" s="167"/>
      <c r="B260" s="167"/>
      <c r="C260" s="167"/>
      <c r="D260" s="167"/>
      <c r="E260" s="167"/>
      <c r="F260" s="167"/>
      <c r="G260" s="167"/>
      <c r="H260" s="167"/>
      <c r="I260" s="167"/>
      <c r="J260" s="167"/>
    </row>
    <row r="261" spans="1:10" hidden="1" x14ac:dyDescent="0.2">
      <c r="A261" s="167"/>
      <c r="B261" s="167"/>
      <c r="C261" s="167"/>
      <c r="D261" s="167"/>
      <c r="E261" s="167"/>
      <c r="F261" s="167"/>
      <c r="G261" s="167"/>
      <c r="H261" s="167"/>
      <c r="I261" s="167"/>
      <c r="J261" s="167"/>
    </row>
    <row r="262" spans="1:10" hidden="1" x14ac:dyDescent="0.2">
      <c r="A262" s="167"/>
      <c r="B262" s="167"/>
      <c r="C262" s="167"/>
      <c r="D262" s="167"/>
      <c r="E262" s="167"/>
      <c r="F262" s="167"/>
      <c r="G262" s="167"/>
      <c r="H262" s="167"/>
      <c r="I262" s="167"/>
      <c r="J262" s="167"/>
    </row>
    <row r="263" spans="1:10" hidden="1" x14ac:dyDescent="0.2">
      <c r="A263" s="167"/>
      <c r="B263" s="167"/>
      <c r="C263" s="167"/>
      <c r="D263" s="167"/>
      <c r="E263" s="167"/>
      <c r="F263" s="167"/>
      <c r="G263" s="167"/>
      <c r="H263" s="167"/>
      <c r="I263" s="167"/>
      <c r="J263" s="167"/>
    </row>
    <row r="264" spans="1:10" hidden="1" x14ac:dyDescent="0.2">
      <c r="A264" s="167"/>
      <c r="B264" s="167"/>
      <c r="C264" s="167"/>
      <c r="D264" s="167"/>
      <c r="E264" s="167"/>
      <c r="F264" s="167"/>
      <c r="G264" s="167"/>
      <c r="H264" s="167"/>
      <c r="I264" s="167"/>
      <c r="J264" s="167"/>
    </row>
    <row r="265" spans="1:10" hidden="1" x14ac:dyDescent="0.2">
      <c r="A265" s="167"/>
      <c r="B265" s="167"/>
      <c r="C265" s="167"/>
      <c r="D265" s="167"/>
      <c r="E265" s="167"/>
      <c r="F265" s="167"/>
      <c r="G265" s="167"/>
      <c r="H265" s="167"/>
      <c r="I265" s="167"/>
      <c r="J265" s="167"/>
    </row>
    <row r="266" spans="1:10" hidden="1" x14ac:dyDescent="0.2">
      <c r="A266" s="167"/>
      <c r="B266" s="167"/>
      <c r="C266" s="167"/>
      <c r="D266" s="167"/>
      <c r="E266" s="167"/>
      <c r="F266" s="167"/>
      <c r="G266" s="167"/>
      <c r="H266" s="167"/>
      <c r="I266" s="167"/>
      <c r="J266" s="167"/>
    </row>
    <row r="267" spans="1:10" hidden="1" x14ac:dyDescent="0.2">
      <c r="A267" s="167"/>
      <c r="B267" s="167"/>
      <c r="C267" s="167"/>
      <c r="D267" s="167"/>
      <c r="E267" s="167"/>
      <c r="F267" s="167"/>
      <c r="G267" s="167"/>
      <c r="H267" s="167"/>
      <c r="I267" s="167"/>
      <c r="J267" s="167"/>
    </row>
    <row r="268" spans="1:10" hidden="1" x14ac:dyDescent="0.2">
      <c r="A268" s="167"/>
      <c r="B268" s="167"/>
      <c r="C268" s="167"/>
      <c r="D268" s="167"/>
      <c r="E268" s="167"/>
      <c r="F268" s="167"/>
      <c r="G268" s="167"/>
      <c r="H268" s="167"/>
      <c r="I268" s="167"/>
      <c r="J268" s="167"/>
    </row>
    <row r="269" spans="1:10" hidden="1" x14ac:dyDescent="0.2">
      <c r="A269" s="167"/>
      <c r="B269" s="167"/>
      <c r="C269" s="167"/>
      <c r="D269" s="167"/>
      <c r="E269" s="167"/>
      <c r="F269" s="167"/>
      <c r="G269" s="167"/>
      <c r="H269" s="167"/>
      <c r="I269" s="167"/>
      <c r="J269" s="167"/>
    </row>
    <row r="270" spans="1:10" hidden="1" x14ac:dyDescent="0.2">
      <c r="A270" s="167"/>
      <c r="B270" s="167"/>
      <c r="C270" s="167"/>
      <c r="D270" s="167"/>
      <c r="E270" s="167"/>
      <c r="F270" s="167"/>
      <c r="G270" s="167"/>
      <c r="H270" s="167"/>
      <c r="I270" s="167"/>
      <c r="J270" s="167"/>
    </row>
    <row r="271" spans="1:10" hidden="1" x14ac:dyDescent="0.2">
      <c r="A271" s="167"/>
      <c r="B271" s="167"/>
      <c r="C271" s="167"/>
      <c r="D271" s="167"/>
      <c r="E271" s="167"/>
      <c r="F271" s="167"/>
      <c r="G271" s="167"/>
      <c r="H271" s="167"/>
      <c r="I271" s="167"/>
      <c r="J271" s="167"/>
    </row>
    <row r="272" spans="1:10" hidden="1" x14ac:dyDescent="0.2">
      <c r="A272" s="167"/>
      <c r="B272" s="167"/>
      <c r="C272" s="167"/>
      <c r="D272" s="167"/>
      <c r="E272" s="167"/>
      <c r="F272" s="167"/>
      <c r="G272" s="167"/>
      <c r="H272" s="167"/>
      <c r="I272" s="167"/>
      <c r="J272" s="167"/>
    </row>
    <row r="273" spans="1:10" hidden="1" x14ac:dyDescent="0.2">
      <c r="A273" s="167"/>
      <c r="B273" s="167"/>
      <c r="C273" s="167"/>
      <c r="D273" s="167"/>
      <c r="E273" s="167"/>
      <c r="F273" s="167"/>
      <c r="G273" s="167"/>
      <c r="H273" s="167"/>
      <c r="I273" s="167"/>
      <c r="J273" s="167"/>
    </row>
    <row r="274" spans="1:10" hidden="1" x14ac:dyDescent="0.2">
      <c r="A274" s="167"/>
      <c r="B274" s="167"/>
      <c r="C274" s="167"/>
      <c r="D274" s="167"/>
      <c r="E274" s="167"/>
      <c r="F274" s="167"/>
      <c r="G274" s="167"/>
      <c r="H274" s="167"/>
      <c r="I274" s="167"/>
      <c r="J274" s="167"/>
    </row>
    <row r="275" spans="1:10" hidden="1" x14ac:dyDescent="0.2">
      <c r="A275" s="167"/>
      <c r="B275" s="167"/>
      <c r="C275" s="167"/>
      <c r="D275" s="167"/>
      <c r="E275" s="167"/>
      <c r="F275" s="167"/>
      <c r="G275" s="167"/>
      <c r="H275" s="167"/>
      <c r="I275" s="167"/>
      <c r="J275" s="167"/>
    </row>
    <row r="276" spans="1:10" hidden="1" x14ac:dyDescent="0.2">
      <c r="A276" s="167"/>
      <c r="B276" s="167"/>
      <c r="C276" s="167"/>
      <c r="D276" s="167"/>
      <c r="E276" s="167"/>
      <c r="F276" s="167"/>
      <c r="G276" s="167"/>
      <c r="H276" s="167"/>
      <c r="I276" s="167"/>
      <c r="J276" s="167"/>
    </row>
    <row r="277" spans="1:10" hidden="1" x14ac:dyDescent="0.2">
      <c r="A277" s="167"/>
      <c r="B277" s="167"/>
      <c r="C277" s="167"/>
      <c r="D277" s="167"/>
      <c r="E277" s="167"/>
      <c r="F277" s="167"/>
      <c r="G277" s="167"/>
      <c r="H277" s="167"/>
      <c r="I277" s="167"/>
      <c r="J277" s="167"/>
    </row>
    <row r="278" spans="1:10" hidden="1" x14ac:dyDescent="0.2">
      <c r="A278" s="167"/>
      <c r="B278" s="167"/>
      <c r="C278" s="167"/>
      <c r="D278" s="167"/>
      <c r="E278" s="167"/>
      <c r="F278" s="167"/>
      <c r="G278" s="167"/>
      <c r="H278" s="167"/>
      <c r="I278" s="167"/>
      <c r="J278" s="167"/>
    </row>
    <row r="279" spans="1:10" hidden="1" x14ac:dyDescent="0.2">
      <c r="A279" s="167"/>
      <c r="B279" s="167"/>
      <c r="C279" s="167"/>
      <c r="D279" s="167"/>
      <c r="E279" s="167"/>
      <c r="F279" s="167"/>
      <c r="G279" s="167"/>
      <c r="H279" s="167"/>
      <c r="I279" s="167"/>
      <c r="J279" s="167"/>
    </row>
    <row r="280" spans="1:10" hidden="1" x14ac:dyDescent="0.2">
      <c r="A280" s="167"/>
      <c r="B280" s="167"/>
      <c r="C280" s="167"/>
      <c r="D280" s="167"/>
      <c r="E280" s="167"/>
      <c r="F280" s="167"/>
      <c r="G280" s="167"/>
      <c r="H280" s="167"/>
      <c r="I280" s="167"/>
      <c r="J280" s="167"/>
    </row>
    <row r="281" spans="1:10" hidden="1" x14ac:dyDescent="0.2">
      <c r="A281" s="167"/>
      <c r="B281" s="167"/>
      <c r="C281" s="167"/>
      <c r="D281" s="167"/>
      <c r="E281" s="167"/>
      <c r="F281" s="167"/>
      <c r="G281" s="167"/>
      <c r="H281" s="167"/>
      <c r="I281" s="167"/>
      <c r="J281" s="167"/>
    </row>
    <row r="282" spans="1:10" hidden="1" x14ac:dyDescent="0.2">
      <c r="A282" s="167"/>
      <c r="B282" s="167"/>
      <c r="C282" s="167"/>
      <c r="D282" s="167"/>
      <c r="E282" s="167"/>
      <c r="F282" s="167"/>
      <c r="G282" s="167"/>
      <c r="H282" s="167"/>
      <c r="I282" s="167"/>
      <c r="J282" s="167"/>
    </row>
    <row r="283" spans="1:10" hidden="1" x14ac:dyDescent="0.2">
      <c r="A283" s="167"/>
      <c r="B283" s="167"/>
      <c r="C283" s="167"/>
      <c r="D283" s="167"/>
      <c r="E283" s="167"/>
      <c r="F283" s="167"/>
      <c r="G283" s="167"/>
      <c r="H283" s="167"/>
      <c r="I283" s="167"/>
      <c r="J283" s="167"/>
    </row>
    <row r="284" spans="1:10" hidden="1" x14ac:dyDescent="0.2">
      <c r="A284" s="167"/>
      <c r="B284" s="167"/>
      <c r="C284" s="167"/>
      <c r="D284" s="167"/>
      <c r="E284" s="167"/>
      <c r="F284" s="167"/>
      <c r="G284" s="167"/>
      <c r="H284" s="167"/>
      <c r="I284" s="167"/>
      <c r="J284" s="167"/>
    </row>
    <row r="285" spans="1:10" hidden="1" x14ac:dyDescent="0.2">
      <c r="A285" s="167"/>
      <c r="B285" s="167"/>
      <c r="C285" s="167"/>
      <c r="D285" s="167"/>
      <c r="E285" s="167"/>
      <c r="F285" s="167"/>
      <c r="G285" s="167"/>
      <c r="H285" s="167"/>
      <c r="I285" s="167"/>
      <c r="J285" s="167"/>
    </row>
    <row r="286" spans="1:10" hidden="1" x14ac:dyDescent="0.2">
      <c r="A286" s="167"/>
      <c r="B286" s="167"/>
      <c r="C286" s="167"/>
      <c r="D286" s="167"/>
      <c r="E286" s="167"/>
      <c r="F286" s="167"/>
      <c r="G286" s="167"/>
      <c r="H286" s="167"/>
      <c r="I286" s="167"/>
      <c r="J286" s="167"/>
    </row>
    <row r="287" spans="1:10" hidden="1" x14ac:dyDescent="0.2">
      <c r="A287" s="167"/>
      <c r="B287" s="167"/>
      <c r="C287" s="167"/>
      <c r="D287" s="167"/>
      <c r="E287" s="167"/>
      <c r="F287" s="167"/>
      <c r="G287" s="167"/>
      <c r="H287" s="167"/>
      <c r="I287" s="167"/>
      <c r="J287" s="167"/>
    </row>
    <row r="288" spans="1:10" hidden="1" x14ac:dyDescent="0.2">
      <c r="A288" s="167"/>
      <c r="B288" s="167"/>
      <c r="C288" s="167"/>
      <c r="D288" s="167"/>
      <c r="E288" s="167"/>
      <c r="F288" s="167"/>
      <c r="G288" s="167"/>
      <c r="H288" s="167"/>
      <c r="I288" s="167"/>
      <c r="J288" s="167"/>
    </row>
    <row r="289" spans="1:35" hidden="1" x14ac:dyDescent="0.2">
      <c r="A289" s="167"/>
      <c r="B289" s="167"/>
      <c r="C289" s="167"/>
      <c r="D289" s="167"/>
      <c r="E289" s="167"/>
      <c r="F289" s="167"/>
      <c r="G289" s="167"/>
      <c r="H289" s="167"/>
      <c r="I289" s="167"/>
      <c r="J289" s="167"/>
    </row>
    <row r="290" spans="1:35" hidden="1" x14ac:dyDescent="0.2">
      <c r="A290" s="167"/>
      <c r="B290" s="167"/>
      <c r="C290" s="167"/>
      <c r="D290" s="167"/>
      <c r="E290" s="167"/>
      <c r="F290" s="167"/>
      <c r="G290" s="167"/>
      <c r="H290" s="167"/>
      <c r="I290" s="167"/>
      <c r="J290" s="167"/>
    </row>
    <row r="291" spans="1:35" hidden="1" x14ac:dyDescent="0.2">
      <c r="A291" s="167"/>
      <c r="B291" s="167"/>
      <c r="C291" s="167"/>
      <c r="D291" s="167"/>
      <c r="E291" s="167"/>
      <c r="F291" s="167"/>
      <c r="G291" s="167"/>
      <c r="H291" s="167"/>
      <c r="I291" s="167"/>
      <c r="J291" s="167"/>
    </row>
    <row r="292" spans="1:35" hidden="1" x14ac:dyDescent="0.2">
      <c r="A292" s="167"/>
      <c r="B292" s="167"/>
      <c r="C292" s="167"/>
      <c r="D292" s="167"/>
      <c r="E292" s="167"/>
      <c r="F292" s="167"/>
      <c r="G292" s="167"/>
      <c r="H292" s="167"/>
      <c r="I292" s="167"/>
      <c r="J292" s="167"/>
    </row>
    <row r="293" spans="1:35" hidden="1" x14ac:dyDescent="0.2">
      <c r="A293" s="167"/>
      <c r="B293" s="167"/>
      <c r="C293" s="167"/>
      <c r="D293" s="167"/>
      <c r="E293" s="167"/>
      <c r="F293" s="167"/>
      <c r="G293" s="167"/>
      <c r="H293" s="167"/>
      <c r="I293" s="167"/>
      <c r="J293" s="167"/>
    </row>
    <row r="294" spans="1:35" hidden="1" x14ac:dyDescent="0.2">
      <c r="A294" s="167"/>
      <c r="B294" s="167"/>
      <c r="C294" s="167"/>
      <c r="D294" s="167"/>
      <c r="E294" s="167"/>
      <c r="F294" s="167"/>
      <c r="G294" s="167"/>
      <c r="H294" s="167"/>
      <c r="I294" s="167"/>
      <c r="J294" s="167"/>
    </row>
    <row r="295" spans="1:35" hidden="1" x14ac:dyDescent="0.2">
      <c r="A295" s="167"/>
      <c r="B295" s="167"/>
      <c r="C295" s="167"/>
      <c r="D295" s="167"/>
      <c r="E295" s="167"/>
      <c r="F295" s="167"/>
      <c r="G295" s="167"/>
      <c r="H295" s="167"/>
      <c r="I295" s="167"/>
      <c r="J295" s="167"/>
    </row>
    <row r="296" spans="1:35" hidden="1" x14ac:dyDescent="0.2">
      <c r="A296" s="167"/>
      <c r="B296" s="167"/>
      <c r="C296" s="167"/>
      <c r="D296" s="167"/>
      <c r="E296" s="167"/>
      <c r="F296" s="167"/>
      <c r="G296" s="167"/>
      <c r="H296" s="167"/>
      <c r="I296" s="167"/>
      <c r="J296" s="167"/>
    </row>
    <row r="297" spans="1:35" hidden="1" x14ac:dyDescent="0.2">
      <c r="A297" s="167"/>
      <c r="B297" s="167"/>
      <c r="C297" s="167"/>
      <c r="D297" s="167"/>
      <c r="E297" s="167"/>
      <c r="F297" s="167"/>
      <c r="G297" s="167"/>
      <c r="H297" s="167"/>
      <c r="I297" s="167"/>
      <c r="J297" s="167"/>
    </row>
    <row r="298" spans="1:35" x14ac:dyDescent="0.2">
      <c r="F298" s="30"/>
      <c r="G298" s="30"/>
      <c r="H298" s="30"/>
      <c r="I298" s="30"/>
      <c r="J298" s="30"/>
    </row>
    <row r="299" spans="1:35" x14ac:dyDescent="0.2">
      <c r="A299" s="2" t="s">
        <v>53</v>
      </c>
      <c r="B299" s="56" t="s">
        <v>70</v>
      </c>
      <c r="C299" s="57"/>
      <c r="D299" s="22" t="s">
        <v>36</v>
      </c>
      <c r="E299" s="22" t="s">
        <v>72</v>
      </c>
      <c r="F299" s="30"/>
      <c r="G299" s="30"/>
      <c r="H299" s="30"/>
      <c r="I299" s="30"/>
      <c r="J299" s="30"/>
      <c r="R299" s="166" t="s">
        <v>69</v>
      </c>
      <c r="S299" s="296">
        <v>3.0000000000000001E-5</v>
      </c>
      <c r="T299" s="295" t="s">
        <v>94</v>
      </c>
      <c r="U299" s="295" t="s">
        <v>95</v>
      </c>
      <c r="V299" s="297" t="s">
        <v>73</v>
      </c>
      <c r="W299" s="295" t="s">
        <v>96</v>
      </c>
      <c r="X299" s="295" t="s">
        <v>97</v>
      </c>
      <c r="Y299" s="295" t="s">
        <v>77</v>
      </c>
      <c r="Z299" s="295" t="s">
        <v>80</v>
      </c>
      <c r="AA299" s="295" t="s">
        <v>98</v>
      </c>
      <c r="AB299" s="295" t="s">
        <v>99</v>
      </c>
      <c r="AC299" s="295" t="s">
        <v>100</v>
      </c>
      <c r="AD299" s="295" t="s">
        <v>78</v>
      </c>
      <c r="AE299" s="295" t="s">
        <v>75</v>
      </c>
      <c r="AF299" s="295" t="s">
        <v>74</v>
      </c>
      <c r="AG299" s="295" t="s">
        <v>79</v>
      </c>
      <c r="AH299" s="295" t="s">
        <v>76</v>
      </c>
      <c r="AI299" s="300" t="s">
        <v>230</v>
      </c>
    </row>
    <row r="300" spans="1:35" x14ac:dyDescent="0.2">
      <c r="A300" s="2">
        <v>1</v>
      </c>
      <c r="B300" s="58" t="str">
        <f t="shared" ref="B300:B306" si="0">IFERROR(INDEX(H$100:H$300,MATCH(A300&amp;". koht",H$101:H$301,0)),"")</f>
        <v>Elli Piller (Valga)</v>
      </c>
      <c r="C300" s="95"/>
      <c r="D300" s="94">
        <f>IFERROR(INDEX(Nimed!C:C,MATCH(B:B,Nimed!B:B,0)),"")</f>
        <v>15139</v>
      </c>
      <c r="E300" s="89">
        <f>IF(LEN(B301)&gt;0,10,"")</f>
        <v>10</v>
      </c>
      <c r="F300" s="30"/>
      <c r="G300" s="30"/>
      <c r="H300" s="30"/>
      <c r="I300" s="30"/>
      <c r="J300" s="30"/>
      <c r="R300" s="298" t="str">
        <f>IFERROR(MID(B300,FIND("(",B300)+1,FIND(")",B300)-FIND("(",B300)-1),"")</f>
        <v>Valga</v>
      </c>
      <c r="S300" s="299">
        <f>E300+S$299</f>
        <v>10.000030000000001</v>
      </c>
      <c r="T300" s="299" t="str">
        <f t="shared" ref="T300:AI305" si="1">IF($R300=T$299,$S300,"")</f>
        <v/>
      </c>
      <c r="U300" s="299" t="str">
        <f t="shared" si="1"/>
        <v/>
      </c>
      <c r="V300" s="299" t="str">
        <f>IF($R300=V$299,$S300,"")</f>
        <v/>
      </c>
      <c r="W300" s="299" t="str">
        <f t="shared" ref="W300:AI305" si="2">IF($R300=W$299,$S300,"")</f>
        <v/>
      </c>
      <c r="X300" s="299" t="str">
        <f t="shared" si="2"/>
        <v/>
      </c>
      <c r="Y300" s="299" t="str">
        <f t="shared" si="2"/>
        <v/>
      </c>
      <c r="Z300" s="299" t="str">
        <f t="shared" si="2"/>
        <v/>
      </c>
      <c r="AA300" s="299" t="str">
        <f t="shared" si="2"/>
        <v/>
      </c>
      <c r="AB300" s="299" t="str">
        <f t="shared" si="2"/>
        <v/>
      </c>
      <c r="AC300" s="299" t="str">
        <f t="shared" si="2"/>
        <v/>
      </c>
      <c r="AD300" s="299" t="str">
        <f t="shared" si="2"/>
        <v/>
      </c>
      <c r="AE300" s="299" t="str">
        <f t="shared" si="2"/>
        <v/>
      </c>
      <c r="AF300" s="299">
        <f t="shared" si="2"/>
        <v>10.000030000000001</v>
      </c>
      <c r="AG300" s="299" t="str">
        <f t="shared" si="2"/>
        <v/>
      </c>
      <c r="AH300" s="299" t="str">
        <f t="shared" si="2"/>
        <v/>
      </c>
      <c r="AI300" s="299" t="str">
        <f t="shared" si="2"/>
        <v/>
      </c>
    </row>
    <row r="301" spans="1:35" x14ac:dyDescent="0.2">
      <c r="A301" s="2">
        <v>2</v>
      </c>
      <c r="B301" s="59" t="str">
        <f t="shared" si="0"/>
        <v>Arija Rimbeniece  (Võru)</v>
      </c>
      <c r="C301" s="96"/>
      <c r="D301" s="94">
        <f>IFERROR(INDEX(Nimed!C:C,MATCH(B:B,Nimed!B:B,0)),"")</f>
        <v>15611</v>
      </c>
      <c r="E301" s="89">
        <f>IF(LEN(B301)&gt;0,IF(E300-1&gt;=1,E300-1,0),"")</f>
        <v>9</v>
      </c>
      <c r="F301" s="30"/>
      <c r="G301" s="30"/>
      <c r="H301" s="30"/>
      <c r="I301" s="30"/>
      <c r="J301" s="30"/>
      <c r="R301" s="298" t="str">
        <f t="shared" ref="R301:R305" si="3">IFERROR(MID(B301,FIND("(",B301)+1,FIND(")",B301)-FIND("(",B301)-1),"")</f>
        <v>Võru</v>
      </c>
      <c r="S301" s="299">
        <f t="shared" ref="S301:S305" si="4">E301+S$299</f>
        <v>9.0000300000000006</v>
      </c>
      <c r="T301" s="299" t="str">
        <f t="shared" si="1"/>
        <v/>
      </c>
      <c r="U301" s="299" t="str">
        <f t="shared" si="1"/>
        <v/>
      </c>
      <c r="V301" s="299" t="str">
        <f t="shared" si="1"/>
        <v/>
      </c>
      <c r="W301" s="299" t="str">
        <f t="shared" si="1"/>
        <v/>
      </c>
      <c r="X301" s="299" t="str">
        <f t="shared" si="1"/>
        <v/>
      </c>
      <c r="Y301" s="299" t="str">
        <f t="shared" si="1"/>
        <v/>
      </c>
      <c r="Z301" s="299" t="str">
        <f t="shared" si="1"/>
        <v/>
      </c>
      <c r="AA301" s="299" t="str">
        <f t="shared" si="1"/>
        <v/>
      </c>
      <c r="AB301" s="299" t="str">
        <f t="shared" si="1"/>
        <v/>
      </c>
      <c r="AC301" s="299" t="str">
        <f t="shared" si="1"/>
        <v/>
      </c>
      <c r="AD301" s="299" t="str">
        <f t="shared" si="1"/>
        <v/>
      </c>
      <c r="AE301" s="299" t="str">
        <f t="shared" si="1"/>
        <v/>
      </c>
      <c r="AF301" s="299" t="str">
        <f t="shared" si="1"/>
        <v/>
      </c>
      <c r="AG301" s="299" t="str">
        <f t="shared" si="1"/>
        <v/>
      </c>
      <c r="AH301" s="299">
        <f t="shared" si="1"/>
        <v>9.0000300000000006</v>
      </c>
      <c r="AI301" s="299" t="str">
        <f t="shared" si="1"/>
        <v/>
      </c>
    </row>
    <row r="302" spans="1:35" x14ac:dyDescent="0.2">
      <c r="A302" s="2">
        <v>3</v>
      </c>
      <c r="B302" s="60" t="str">
        <f t="shared" si="0"/>
        <v>Maire Lepp (Jõgeva)</v>
      </c>
      <c r="C302" s="97"/>
      <c r="D302" s="94">
        <f>IFERROR(INDEX(Nimed!C:C,MATCH(B:B,Nimed!B:B,0)),"")</f>
        <v>16835</v>
      </c>
      <c r="E302" s="89">
        <f t="shared" ref="E302:E305" si="5">IF(LEN(B302)&gt;0,IF(E301-1&gt;=1,E301-1,0),"")</f>
        <v>8</v>
      </c>
      <c r="F302" s="30"/>
      <c r="G302" s="30"/>
      <c r="H302" s="30"/>
      <c r="I302" s="30"/>
      <c r="J302" s="30"/>
      <c r="R302" s="298" t="str">
        <f t="shared" si="3"/>
        <v>Jõgeva</v>
      </c>
      <c r="S302" s="299">
        <f t="shared" si="4"/>
        <v>8.0000300000000006</v>
      </c>
      <c r="T302" s="299" t="str">
        <f t="shared" si="1"/>
        <v/>
      </c>
      <c r="U302" s="299" t="str">
        <f t="shared" si="1"/>
        <v/>
      </c>
      <c r="V302" s="299" t="str">
        <f t="shared" si="1"/>
        <v/>
      </c>
      <c r="W302" s="299">
        <f t="shared" si="2"/>
        <v>8.0000300000000006</v>
      </c>
      <c r="X302" s="299" t="str">
        <f t="shared" si="2"/>
        <v/>
      </c>
      <c r="Y302" s="299" t="str">
        <f t="shared" si="2"/>
        <v/>
      </c>
      <c r="Z302" s="299" t="str">
        <f t="shared" si="2"/>
        <v/>
      </c>
      <c r="AA302" s="299" t="str">
        <f t="shared" si="2"/>
        <v/>
      </c>
      <c r="AB302" s="299" t="str">
        <f t="shared" si="2"/>
        <v/>
      </c>
      <c r="AC302" s="299" t="str">
        <f t="shared" si="2"/>
        <v/>
      </c>
      <c r="AD302" s="299" t="str">
        <f t="shared" si="2"/>
        <v/>
      </c>
      <c r="AE302" s="299" t="str">
        <f t="shared" si="2"/>
        <v/>
      </c>
      <c r="AF302" s="299" t="str">
        <f t="shared" si="2"/>
        <v/>
      </c>
      <c r="AG302" s="299" t="str">
        <f t="shared" si="2"/>
        <v/>
      </c>
      <c r="AH302" s="299" t="str">
        <f t="shared" si="2"/>
        <v/>
      </c>
      <c r="AI302" s="299" t="str">
        <f t="shared" si="2"/>
        <v/>
      </c>
    </row>
    <row r="303" spans="1:35" x14ac:dyDescent="0.2">
      <c r="A303" s="2">
        <v>4</v>
      </c>
      <c r="B303" s="61" t="str">
        <f t="shared" si="0"/>
        <v>Helju Mainla (Tartu)</v>
      </c>
      <c r="C303" s="98"/>
      <c r="D303" s="94">
        <f>IFERROR(INDEX(Nimed!C:C,MATCH(B:B,Nimed!B:B,0)),"")</f>
        <v>17262</v>
      </c>
      <c r="E303" s="89">
        <f t="shared" si="5"/>
        <v>7</v>
      </c>
      <c r="F303" s="30"/>
      <c r="G303" s="30"/>
      <c r="H303" s="30"/>
      <c r="I303" s="30"/>
      <c r="J303" s="30"/>
      <c r="R303" s="298" t="str">
        <f t="shared" si="3"/>
        <v>Tartu</v>
      </c>
      <c r="S303" s="299">
        <f t="shared" si="4"/>
        <v>7.0000299999999998</v>
      </c>
      <c r="T303" s="299" t="str">
        <f t="shared" si="1"/>
        <v/>
      </c>
      <c r="U303" s="299" t="str">
        <f t="shared" si="1"/>
        <v/>
      </c>
      <c r="V303" s="299" t="str">
        <f t="shared" si="1"/>
        <v/>
      </c>
      <c r="W303" s="299" t="str">
        <f t="shared" si="2"/>
        <v/>
      </c>
      <c r="X303" s="299" t="str">
        <f t="shared" si="2"/>
        <v/>
      </c>
      <c r="Y303" s="299" t="str">
        <f t="shared" si="2"/>
        <v/>
      </c>
      <c r="Z303" s="299" t="str">
        <f t="shared" si="2"/>
        <v/>
      </c>
      <c r="AA303" s="299" t="str">
        <f t="shared" si="2"/>
        <v/>
      </c>
      <c r="AB303" s="299" t="str">
        <f t="shared" si="2"/>
        <v/>
      </c>
      <c r="AC303" s="299" t="str">
        <f t="shared" si="2"/>
        <v/>
      </c>
      <c r="AD303" s="299" t="str">
        <f t="shared" si="2"/>
        <v/>
      </c>
      <c r="AE303" s="299">
        <f t="shared" si="2"/>
        <v>7.0000299999999998</v>
      </c>
      <c r="AF303" s="299" t="str">
        <f t="shared" si="2"/>
        <v/>
      </c>
      <c r="AG303" s="299" t="str">
        <f t="shared" si="2"/>
        <v/>
      </c>
      <c r="AH303" s="299" t="str">
        <f t="shared" si="2"/>
        <v/>
      </c>
      <c r="AI303" s="299" t="str">
        <f t="shared" si="2"/>
        <v/>
      </c>
    </row>
    <row r="304" spans="1:35" x14ac:dyDescent="0.2">
      <c r="A304" s="2">
        <v>5</v>
      </c>
      <c r="B304" s="61" t="str">
        <f t="shared" si="0"/>
        <v>Silvi Labbi (Võru)</v>
      </c>
      <c r="C304" s="98"/>
      <c r="D304" s="94">
        <f>IFERROR(INDEX(Nimed!C:C,MATCH(B:B,Nimed!B:B,0)),"")</f>
        <v>17799</v>
      </c>
      <c r="E304" s="89">
        <f t="shared" si="5"/>
        <v>6</v>
      </c>
      <c r="F304" s="30"/>
      <c r="G304" s="30"/>
      <c r="H304" s="30"/>
      <c r="I304" s="30"/>
      <c r="J304" s="30"/>
      <c r="R304" s="298" t="str">
        <f t="shared" si="3"/>
        <v>Võru</v>
      </c>
      <c r="S304" s="299">
        <f t="shared" si="4"/>
        <v>6.0000299999999998</v>
      </c>
      <c r="T304" s="299" t="str">
        <f t="shared" si="1"/>
        <v/>
      </c>
      <c r="U304" s="299" t="str">
        <f t="shared" si="1"/>
        <v/>
      </c>
      <c r="V304" s="299" t="str">
        <f t="shared" si="1"/>
        <v/>
      </c>
      <c r="W304" s="299" t="str">
        <f t="shared" si="2"/>
        <v/>
      </c>
      <c r="X304" s="299" t="str">
        <f t="shared" si="2"/>
        <v/>
      </c>
      <c r="Y304" s="299" t="str">
        <f t="shared" si="2"/>
        <v/>
      </c>
      <c r="Z304" s="299" t="str">
        <f t="shared" si="2"/>
        <v/>
      </c>
      <c r="AA304" s="299" t="str">
        <f t="shared" si="2"/>
        <v/>
      </c>
      <c r="AB304" s="299" t="str">
        <f t="shared" si="2"/>
        <v/>
      </c>
      <c r="AC304" s="299" t="str">
        <f t="shared" si="2"/>
        <v/>
      </c>
      <c r="AD304" s="299" t="str">
        <f t="shared" si="2"/>
        <v/>
      </c>
      <c r="AE304" s="299" t="str">
        <f t="shared" si="2"/>
        <v/>
      </c>
      <c r="AF304" s="299" t="str">
        <f t="shared" si="2"/>
        <v/>
      </c>
      <c r="AG304" s="299" t="str">
        <f t="shared" si="2"/>
        <v/>
      </c>
      <c r="AH304" s="299">
        <f t="shared" si="2"/>
        <v>6.0000299999999998</v>
      </c>
      <c r="AI304" s="299" t="str">
        <f t="shared" si="2"/>
        <v/>
      </c>
    </row>
    <row r="305" spans="1:35" x14ac:dyDescent="0.2">
      <c r="A305" s="2">
        <v>6</v>
      </c>
      <c r="B305" s="61" t="str">
        <f t="shared" si="0"/>
        <v>Riina Laumets (Jõgeva)</v>
      </c>
      <c r="C305" s="98"/>
      <c r="D305" s="94">
        <f>IFERROR(INDEX(Nimed!C:C,MATCH(B:B,Nimed!B:B,0)),"")</f>
        <v>17200</v>
      </c>
      <c r="E305" s="89">
        <f t="shared" si="5"/>
        <v>5</v>
      </c>
      <c r="F305" s="167"/>
      <c r="G305" s="167"/>
      <c r="H305" s="167"/>
      <c r="I305" s="167"/>
      <c r="J305" s="167"/>
      <c r="R305" s="298" t="str">
        <f t="shared" si="3"/>
        <v>Jõgeva</v>
      </c>
      <c r="S305" s="299">
        <f t="shared" si="4"/>
        <v>5.0000299999999998</v>
      </c>
      <c r="T305" s="299" t="str">
        <f t="shared" si="1"/>
        <v/>
      </c>
      <c r="U305" s="299" t="str">
        <f t="shared" si="1"/>
        <v/>
      </c>
      <c r="V305" s="299" t="str">
        <f t="shared" si="1"/>
        <v/>
      </c>
      <c r="W305" s="299">
        <f t="shared" si="2"/>
        <v>5.0000299999999998</v>
      </c>
      <c r="X305" s="299" t="str">
        <f t="shared" si="2"/>
        <v/>
      </c>
      <c r="Y305" s="299" t="str">
        <f t="shared" si="2"/>
        <v/>
      </c>
      <c r="Z305" s="299" t="str">
        <f t="shared" si="2"/>
        <v/>
      </c>
      <c r="AA305" s="299" t="str">
        <f t="shared" si="2"/>
        <v/>
      </c>
      <c r="AB305" s="299" t="str">
        <f t="shared" si="2"/>
        <v/>
      </c>
      <c r="AC305" s="299" t="str">
        <f t="shared" si="2"/>
        <v/>
      </c>
      <c r="AD305" s="299" t="str">
        <f t="shared" si="2"/>
        <v/>
      </c>
      <c r="AE305" s="299" t="str">
        <f t="shared" si="2"/>
        <v/>
      </c>
      <c r="AF305" s="299" t="str">
        <f t="shared" si="2"/>
        <v/>
      </c>
      <c r="AG305" s="299" t="str">
        <f t="shared" si="2"/>
        <v/>
      </c>
      <c r="AH305" s="299" t="str">
        <f t="shared" si="2"/>
        <v/>
      </c>
      <c r="AI305" s="299" t="str">
        <f t="shared" si="2"/>
        <v/>
      </c>
    </row>
    <row r="306" spans="1:35" x14ac:dyDescent="0.2">
      <c r="A306" s="2">
        <v>7</v>
      </c>
      <c r="B306" s="61" t="str">
        <f t="shared" si="0"/>
        <v>Aida Novikova (I-Viru)</v>
      </c>
      <c r="C306" s="98"/>
      <c r="D306" s="94">
        <f>IFERROR(INDEX(Nimed!C:C,MATCH(B:B,Nimed!B:B,0)),"")</f>
        <v>15691</v>
      </c>
      <c r="E306" s="89">
        <f t="shared" ref="E306" si="6">IF(LEN(B306)&gt;0,IF(E305-1&gt;=1,E305-1,0),"")</f>
        <v>4</v>
      </c>
    </row>
  </sheetData>
  <sortState ref="B30:C35">
    <sortCondition ref="B30"/>
  </sortState>
  <conditionalFormatting sqref="A307:H1048576 F298:H306 A299:E306 A22:H297 A1:H20">
    <cfRule type="containsText" dxfId="12" priority="2" operator="containsText" text="I-Viru">
      <formula>NOT(ISERROR(SEARCH("I-Viru",A1)))</formula>
    </cfRule>
  </conditionalFormatting>
  <conditionalFormatting sqref="C121:E123">
    <cfRule type="cellIs" dxfId="11" priority="3" operator="equal">
      <formula>13</formula>
    </cfRule>
  </conditionalFormatting>
  <conditionalFormatting sqref="C8:F16">
    <cfRule type="cellIs" dxfId="10" priority="9" stopIfTrue="1" operator="equal">
      <formula>13</formula>
    </cfRule>
  </conditionalFormatting>
  <conditionalFormatting sqref="C18:D20">
    <cfRule type="cellIs" dxfId="9" priority="8" stopIfTrue="1" operator="equal">
      <formula>13</formula>
    </cfRule>
  </conditionalFormatting>
  <conditionalFormatting sqref="E103 E105 E107 E109 G104 G108 G111 G113">
    <cfRule type="containsBlanks" dxfId="8" priority="20">
      <formula>LEN(TRIM(E103))=0</formula>
    </cfRule>
  </conditionalFormatting>
  <conditionalFormatting sqref="E103 E105">
    <cfRule type="aboveAverage" dxfId="7" priority="7"/>
  </conditionalFormatting>
  <conditionalFormatting sqref="E107 E109">
    <cfRule type="aboveAverage" dxfId="6" priority="6"/>
  </conditionalFormatting>
  <conditionalFormatting sqref="G104 G108">
    <cfRule type="aboveAverage" dxfId="5" priority="5"/>
  </conditionalFormatting>
  <conditionalFormatting sqref="G111 G113">
    <cfRule type="aboveAverage" dxfId="4" priority="4"/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&amp;R&amp;9Page &amp;P of &amp;N</oddHeader>
  </headerFooter>
  <rowBreaks count="1" manualBreakCount="1">
    <brk id="11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18</vt:i4>
      </vt:variant>
    </vt:vector>
  </HeadingPairs>
  <TitlesOfParts>
    <vt:vector size="29" baseType="lpstr">
      <vt:lpstr>Võistkondlik</vt:lpstr>
      <vt:lpstr>Nimed</vt:lpstr>
      <vt:lpstr>M 35-49</vt:lpstr>
      <vt:lpstr>M 50-59</vt:lpstr>
      <vt:lpstr>M 60-69</vt:lpstr>
      <vt:lpstr>M 70+</vt:lpstr>
      <vt:lpstr>N 35-44</vt:lpstr>
      <vt:lpstr>N 45-59</vt:lpstr>
      <vt:lpstr>N 60-69</vt:lpstr>
      <vt:lpstr>N 70+</vt:lpstr>
      <vt:lpstr>Juhend</vt:lpstr>
      <vt:lpstr>'M 35-49'!Print_Area</vt:lpstr>
      <vt:lpstr>'M 50-59'!Print_Area</vt:lpstr>
      <vt:lpstr>'M 60-69'!Print_Area</vt:lpstr>
      <vt:lpstr>'M 70+'!Print_Area</vt:lpstr>
      <vt:lpstr>'N 35-44'!Print_Area</vt:lpstr>
      <vt:lpstr>'N 45-59'!Print_Area</vt:lpstr>
      <vt:lpstr>'N 60-69'!Print_Area</vt:lpstr>
      <vt:lpstr>'N 70+'!Print_Area</vt:lpstr>
      <vt:lpstr>Nimed!Print_Area</vt:lpstr>
      <vt:lpstr>'M 35-49'!Print_Titles</vt:lpstr>
      <vt:lpstr>'M 50-59'!Print_Titles</vt:lpstr>
      <vt:lpstr>'M 60-69'!Print_Titles</vt:lpstr>
      <vt:lpstr>'M 70+'!Print_Titles</vt:lpstr>
      <vt:lpstr>'N 35-44'!Print_Titles</vt:lpstr>
      <vt:lpstr>'N 45-59'!Print_Titles</vt:lpstr>
      <vt:lpstr>'N 60-69'!Print_Titles</vt:lpstr>
      <vt:lpstr>'N 70+'!Print_Titles</vt:lpstr>
      <vt:lpstr>Nimed!Print_Titles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2016-12-13T07:13:08Z</dcterms:created>
  <dcterms:modified xsi:type="dcterms:W3CDTF">2019-04-24T09:00:13Z</dcterms:modified>
</cp:coreProperties>
</file>