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20" windowWidth="15480" windowHeight="8580" tabRatio="427"/>
  </bookViews>
  <sheets>
    <sheet name="Võistkondlik" sheetId="11" r:id="rId1"/>
    <sheet name="Nimed" sheetId="18" r:id="rId2"/>
    <sheet name="M 35-59" sheetId="2" r:id="rId3"/>
    <sheet name="M 60+" sheetId="4" r:id="rId4"/>
    <sheet name="N 35-54" sheetId="7" r:id="rId5"/>
    <sheet name="N 55+" sheetId="10" r:id="rId6"/>
  </sheets>
  <definedNames>
    <definedName name="_xlnm.Print_Area" localSheetId="2">'M 35-59'!$A$1:$K$311</definedName>
    <definedName name="_xlnm.Print_Area" localSheetId="3">'M 60+'!$A$1:$M$312</definedName>
    <definedName name="_xlnm.Print_Area" localSheetId="4">'N 35-54'!$A$1:$K$305</definedName>
    <definedName name="_xlnm.Print_Area" localSheetId="5">'N 55+'!$A$1:$K$306</definedName>
    <definedName name="_xlnm.Print_Area" localSheetId="1">Nimed!$A$1:$G$56</definedName>
    <definedName name="_xlnm.Print_Titles" localSheetId="2">'M 35-59'!$1:$5</definedName>
    <definedName name="_xlnm.Print_Titles" localSheetId="3">'M 60+'!$1:$5</definedName>
    <definedName name="_xlnm.Print_Titles" localSheetId="4">'N 35-54'!$1:$5</definedName>
    <definedName name="_xlnm.Print_Titles" localSheetId="5">'N 55+'!$1:$5</definedName>
    <definedName name="_xlnm.Print_Titles" localSheetId="1">Nimed!$1:$5</definedName>
  </definedNames>
  <calcPr calcId="145621"/>
</workbook>
</file>

<file path=xl/calcChain.xml><?xml version="1.0" encoding="utf-8"?>
<calcChain xmlns="http://schemas.openxmlformats.org/spreadsheetml/2006/main">
  <c r="BH27" i="11" l="1"/>
  <c r="BH28" i="11" s="1"/>
  <c r="BH29" i="11" s="1"/>
  <c r="BH30" i="11" s="1"/>
  <c r="BH31" i="11" s="1"/>
  <c r="BB27" i="11"/>
  <c r="BB28" i="11" s="1"/>
  <c r="BB29" i="11" s="1"/>
  <c r="BB30" i="11" s="1"/>
  <c r="BB31" i="11" s="1"/>
  <c r="BJ27" i="11"/>
  <c r="BJ28" i="11" s="1"/>
  <c r="BJ29" i="11" s="1"/>
  <c r="BJ30" i="11" s="1"/>
  <c r="BJ31" i="11" s="1"/>
  <c r="BA27" i="11"/>
  <c r="BA28" i="11" s="1"/>
  <c r="BA29" i="11" s="1"/>
  <c r="BA30" i="11" s="1"/>
  <c r="BA31" i="11" s="1"/>
  <c r="BE27" i="11"/>
  <c r="BE28" i="11" s="1"/>
  <c r="BE29" i="11" s="1"/>
  <c r="BE30" i="11" s="1"/>
  <c r="BE31" i="11" s="1"/>
  <c r="BG27" i="11"/>
  <c r="BG28" i="11" s="1"/>
  <c r="BG29" i="11" s="1"/>
  <c r="BG30" i="11" s="1"/>
  <c r="BG31" i="11" s="1"/>
  <c r="BK27" i="11"/>
  <c r="BK28" i="11" s="1"/>
  <c r="BK29" i="11" s="1"/>
  <c r="BK30" i="11" s="1"/>
  <c r="BK31" i="11" s="1"/>
  <c r="BD27" i="11"/>
  <c r="BD28" i="11" s="1"/>
  <c r="BD29" i="11" s="1"/>
  <c r="BD30" i="11" s="1"/>
  <c r="BD31" i="11" s="1"/>
  <c r="BI27" i="11"/>
  <c r="BI28" i="11" s="1"/>
  <c r="BI29" i="11" s="1"/>
  <c r="BI30" i="11" s="1"/>
  <c r="BI31" i="11" s="1"/>
  <c r="BC27" i="11"/>
  <c r="BC28" i="11" s="1"/>
  <c r="BC29" i="11" s="1"/>
  <c r="BC30" i="11" s="1"/>
  <c r="BC31" i="11" s="1"/>
  <c r="BF27" i="11"/>
  <c r="BF28" i="11" s="1"/>
  <c r="BF29" i="11" s="1"/>
  <c r="BF30" i="11" s="1"/>
  <c r="BF31" i="11" s="1"/>
  <c r="H117" i="7" l="1"/>
  <c r="H114" i="7"/>
  <c r="H111" i="7"/>
  <c r="H108" i="7"/>
  <c r="H105" i="7"/>
  <c r="H102" i="7"/>
  <c r="C123" i="10" l="1"/>
  <c r="E129" i="10" s="1"/>
  <c r="H131" i="10" s="1"/>
  <c r="C121" i="10"/>
  <c r="E120" i="10" s="1"/>
  <c r="H122" i="10" s="1"/>
  <c r="C119" i="10"/>
  <c r="E127" i="10" s="1"/>
  <c r="H128" i="10" l="1"/>
  <c r="E124" i="10"/>
  <c r="H125" i="10" s="1"/>
  <c r="H152" i="4" l="1"/>
  <c r="H149" i="4"/>
  <c r="H146" i="4"/>
  <c r="H143" i="4"/>
  <c r="H140" i="4"/>
  <c r="B116" i="4"/>
  <c r="B114" i="4"/>
  <c r="B112" i="4"/>
  <c r="B110" i="4"/>
  <c r="B108" i="4"/>
  <c r="B106" i="4"/>
  <c r="B104" i="4"/>
  <c r="B102" i="4"/>
  <c r="C115" i="4" l="1"/>
  <c r="E119" i="4" s="1"/>
  <c r="H118" i="4" s="1"/>
  <c r="C129" i="4"/>
  <c r="E133" i="4" s="1"/>
  <c r="C127" i="4"/>
  <c r="E128" i="4" s="1"/>
  <c r="H126" i="4" s="1"/>
  <c r="C111" i="4"/>
  <c r="E113" i="4" s="1"/>
  <c r="H109" i="4" s="1"/>
  <c r="B300" i="4" s="1"/>
  <c r="R300" i="4" s="1"/>
  <c r="AI300" i="4" s="1"/>
  <c r="C125" i="4"/>
  <c r="C107" i="4"/>
  <c r="E117" i="4" s="1"/>
  <c r="H121" i="4" s="1"/>
  <c r="C103" i="4"/>
  <c r="C123" i="4"/>
  <c r="E124" i="4" s="1"/>
  <c r="H129" i="4" s="1"/>
  <c r="H149" i="2"/>
  <c r="H146" i="2"/>
  <c r="H143" i="2"/>
  <c r="H140" i="2"/>
  <c r="B116" i="2"/>
  <c r="B114" i="2"/>
  <c r="B112" i="2"/>
  <c r="B110" i="2"/>
  <c r="B108" i="2"/>
  <c r="B106" i="2"/>
  <c r="B104" i="2"/>
  <c r="B102" i="2"/>
  <c r="E105" i="4" l="1"/>
  <c r="H114" i="4" s="1"/>
  <c r="E131" i="4"/>
  <c r="H132" i="4" s="1"/>
  <c r="B303" i="4"/>
  <c r="R303" i="4" s="1"/>
  <c r="AI303" i="4" s="1"/>
  <c r="B306" i="4"/>
  <c r="R306" i="4" s="1"/>
  <c r="AI306" i="4" s="1"/>
  <c r="B304" i="4"/>
  <c r="R304" i="4" s="1"/>
  <c r="AI304" i="4" s="1"/>
  <c r="B305" i="4"/>
  <c r="R305" i="4" s="1"/>
  <c r="AI305" i="4" s="1"/>
  <c r="D306" i="4"/>
  <c r="D305" i="4"/>
  <c r="D304" i="4"/>
  <c r="H135" i="4" l="1"/>
  <c r="D303" i="4"/>
  <c r="T303" i="4"/>
  <c r="X303" i="4"/>
  <c r="Z303" i="4"/>
  <c r="AB303" i="4"/>
  <c r="AD303" i="4"/>
  <c r="AF303" i="4"/>
  <c r="AH303" i="4"/>
  <c r="W303" i="4"/>
  <c r="AA303" i="4"/>
  <c r="AE303" i="4"/>
  <c r="U303" i="4"/>
  <c r="Y303" i="4"/>
  <c r="AC303" i="4"/>
  <c r="AG303" i="4"/>
  <c r="T304" i="4"/>
  <c r="V304" i="4"/>
  <c r="X304" i="4"/>
  <c r="Z304" i="4"/>
  <c r="AB304" i="4"/>
  <c r="AD304" i="4"/>
  <c r="AF304" i="4"/>
  <c r="AH304" i="4"/>
  <c r="W304" i="4"/>
  <c r="AA304" i="4"/>
  <c r="U304" i="4"/>
  <c r="Y304" i="4"/>
  <c r="AC304" i="4"/>
  <c r="AG304" i="4"/>
  <c r="T305" i="4"/>
  <c r="V305" i="4"/>
  <c r="X305" i="4"/>
  <c r="Z305" i="4"/>
  <c r="AB305" i="4"/>
  <c r="AD305" i="4"/>
  <c r="AF305" i="4"/>
  <c r="W305" i="4"/>
  <c r="AA305" i="4"/>
  <c r="AE305" i="4"/>
  <c r="U305" i="4"/>
  <c r="Y305" i="4"/>
  <c r="AC305" i="4"/>
  <c r="AG305" i="4"/>
  <c r="T306" i="4"/>
  <c r="V306" i="4"/>
  <c r="X306" i="4"/>
  <c r="Z306" i="4"/>
  <c r="AB306" i="4"/>
  <c r="AD306" i="4"/>
  <c r="AF306" i="4"/>
  <c r="W306" i="4"/>
  <c r="AA306" i="4"/>
  <c r="AE306" i="4"/>
  <c r="U306" i="4"/>
  <c r="Y306" i="4"/>
  <c r="AC306" i="4"/>
  <c r="AG306" i="4"/>
  <c r="B312" i="4" l="1"/>
  <c r="R312" i="4" s="1"/>
  <c r="AI312" i="4" s="1"/>
  <c r="B308" i="4"/>
  <c r="R308" i="4" s="1"/>
  <c r="AI308" i="4" s="1"/>
  <c r="B309" i="4"/>
  <c r="R309" i="4" s="1"/>
  <c r="AI309" i="4" s="1"/>
  <c r="B310" i="4"/>
  <c r="R310" i="4" s="1"/>
  <c r="AI310" i="4" s="1"/>
  <c r="B311" i="4"/>
  <c r="R311" i="4" s="1"/>
  <c r="AI311" i="4" s="1"/>
  <c r="B307" i="4"/>
  <c r="R307" i="4" s="1"/>
  <c r="AI307" i="4" s="1"/>
  <c r="U312" i="4" l="1"/>
  <c r="T312" i="4"/>
  <c r="X312" i="4"/>
  <c r="AB312" i="4"/>
  <c r="AF312" i="4"/>
  <c r="V312" i="4"/>
  <c r="Z312" i="4"/>
  <c r="AD312" i="4"/>
  <c r="AH312" i="4"/>
  <c r="AA312" i="4"/>
  <c r="W312" i="4"/>
  <c r="AG312" i="4"/>
  <c r="AC312" i="4"/>
  <c r="Y312" i="4"/>
  <c r="D307" i="4"/>
  <c r="D310" i="4"/>
  <c r="D308" i="4"/>
  <c r="D311" i="4"/>
  <c r="D309" i="4"/>
  <c r="D312" i="4"/>
  <c r="T309" i="4" l="1"/>
  <c r="X309" i="4"/>
  <c r="AB309" i="4"/>
  <c r="AF309" i="4"/>
  <c r="W309" i="4"/>
  <c r="AE309" i="4"/>
  <c r="Y309" i="4"/>
  <c r="AG309" i="4"/>
  <c r="V309" i="4"/>
  <c r="AD309" i="4"/>
  <c r="AA309" i="4"/>
  <c r="AC309" i="4"/>
  <c r="AH309" i="4"/>
  <c r="U309" i="4"/>
  <c r="T311" i="4"/>
  <c r="X311" i="4"/>
  <c r="Z311" i="4"/>
  <c r="AD311" i="4"/>
  <c r="AH311" i="4"/>
  <c r="Y311" i="4"/>
  <c r="AC311" i="4"/>
  <c r="AG311" i="4"/>
  <c r="W311" i="4"/>
  <c r="AA311" i="4"/>
  <c r="V311" i="4"/>
  <c r="AB311" i="4"/>
  <c r="U311" i="4"/>
  <c r="AE311" i="4"/>
  <c r="V308" i="4"/>
  <c r="Z308" i="4"/>
  <c r="AD308" i="4"/>
  <c r="AA308" i="4"/>
  <c r="U308" i="4"/>
  <c r="AC308" i="4"/>
  <c r="T308" i="4"/>
  <c r="X308" i="4"/>
  <c r="AB308" i="4"/>
  <c r="AF308" i="4"/>
  <c r="W308" i="4"/>
  <c r="AE308" i="4"/>
  <c r="Y308" i="4"/>
  <c r="AG308" i="4"/>
  <c r="V310" i="4"/>
  <c r="Z310" i="4"/>
  <c r="AD310" i="4"/>
  <c r="AH310" i="4"/>
  <c r="AA310" i="4"/>
  <c r="U310" i="4"/>
  <c r="AC310" i="4"/>
  <c r="X310" i="4"/>
  <c r="AE310" i="4"/>
  <c r="AG310" i="4"/>
  <c r="T310" i="4"/>
  <c r="AB310" i="4"/>
  <c r="W310" i="4"/>
  <c r="Y310" i="4"/>
  <c r="T307" i="4"/>
  <c r="X307" i="4"/>
  <c r="AB307" i="4"/>
  <c r="W307" i="4"/>
  <c r="AE307" i="4"/>
  <c r="Y307" i="4"/>
  <c r="AG307" i="4"/>
  <c r="V307" i="4"/>
  <c r="Z307" i="4"/>
  <c r="AD307" i="4"/>
  <c r="AH307" i="4"/>
  <c r="AA307" i="4"/>
  <c r="U307" i="4"/>
  <c r="AC307" i="4"/>
  <c r="A3" i="18"/>
  <c r="A2" i="18"/>
  <c r="A1" i="18"/>
  <c r="B301" i="4" l="1"/>
  <c r="B302" i="4"/>
  <c r="R302" i="4" s="1"/>
  <c r="AI302" i="4" s="1"/>
  <c r="D300" i="4"/>
  <c r="E300" i="4" l="1"/>
  <c r="E301" i="4"/>
  <c r="R301" i="4"/>
  <c r="AI301" i="4" s="1"/>
  <c r="E302" i="4"/>
  <c r="E303" i="4" s="1"/>
  <c r="B303" i="7"/>
  <c r="R303" i="7" s="1"/>
  <c r="AI303" i="7" s="1"/>
  <c r="B302" i="7"/>
  <c r="R302" i="7" s="1"/>
  <c r="AI302" i="7" s="1"/>
  <c r="B304" i="7"/>
  <c r="R304" i="7" s="1"/>
  <c r="AI304" i="7" s="1"/>
  <c r="B301" i="7"/>
  <c r="B305" i="7"/>
  <c r="B300" i="7"/>
  <c r="D303" i="7"/>
  <c r="D301" i="4"/>
  <c r="D302" i="4"/>
  <c r="D305" i="7" l="1"/>
  <c r="R305" i="7"/>
  <c r="AI305" i="7" s="1"/>
  <c r="D300" i="7"/>
  <c r="R300" i="7"/>
  <c r="AI300" i="7" s="1"/>
  <c r="D301" i="7"/>
  <c r="E301" i="7"/>
  <c r="E300" i="7"/>
  <c r="E93" i="11"/>
  <c r="I93" i="11"/>
  <c r="M93" i="11"/>
  <c r="Q93" i="11"/>
  <c r="U93" i="11"/>
  <c r="Y93" i="11"/>
  <c r="AC93" i="11"/>
  <c r="AG93" i="11"/>
  <c r="AK93" i="11"/>
  <c r="AO93" i="11"/>
  <c r="F93" i="11"/>
  <c r="J93" i="11"/>
  <c r="N93" i="11"/>
  <c r="R93" i="11"/>
  <c r="V93" i="11"/>
  <c r="Z93" i="11"/>
  <c r="AD93" i="11"/>
  <c r="AH93" i="11"/>
  <c r="AL93" i="11"/>
  <c r="AP93" i="11"/>
  <c r="G93" i="11"/>
  <c r="K93" i="11"/>
  <c r="O93" i="11"/>
  <c r="S93" i="11"/>
  <c r="W93" i="11"/>
  <c r="AA93" i="11"/>
  <c r="AE93" i="11"/>
  <c r="AI93" i="11"/>
  <c r="AM93" i="11"/>
  <c r="AQ93" i="11"/>
  <c r="H93" i="11"/>
  <c r="L93" i="11"/>
  <c r="P93" i="11"/>
  <c r="T93" i="11"/>
  <c r="X93" i="11"/>
  <c r="AB93" i="11"/>
  <c r="AF93" i="11"/>
  <c r="AJ93" i="11"/>
  <c r="AN93" i="11"/>
  <c r="D93" i="11"/>
  <c r="S303" i="4"/>
  <c r="V303" i="4" s="1"/>
  <c r="E304" i="4"/>
  <c r="E302" i="7"/>
  <c r="E303" i="7" s="1"/>
  <c r="E304" i="7" s="1"/>
  <c r="E305" i="7" s="1"/>
  <c r="D302" i="7"/>
  <c r="D304" i="7"/>
  <c r="E305" i="4" l="1"/>
  <c r="S304" i="4"/>
  <c r="AE304" i="4" s="1"/>
  <c r="C129" i="2"/>
  <c r="C115" i="2"/>
  <c r="C111" i="2"/>
  <c r="E119" i="2" s="1"/>
  <c r="C127" i="2"/>
  <c r="C107" i="2"/>
  <c r="E117" i="2" s="1"/>
  <c r="H118" i="2" s="1"/>
  <c r="C125" i="2"/>
  <c r="C123" i="2"/>
  <c r="E131" i="2" s="1"/>
  <c r="C103" i="2"/>
  <c r="E105" i="2" s="1"/>
  <c r="H114" i="2" s="1"/>
  <c r="E306" i="4" l="1"/>
  <c r="S305" i="4"/>
  <c r="AH305" i="4" s="1"/>
  <c r="E124" i="2"/>
  <c r="E113" i="2"/>
  <c r="H121" i="2"/>
  <c r="H109" i="2"/>
  <c r="E133" i="2"/>
  <c r="H132" i="2" s="1"/>
  <c r="E128" i="2"/>
  <c r="H126" i="2" s="1"/>
  <c r="S306" i="4" l="1"/>
  <c r="AH306" i="4" s="1"/>
  <c r="E307" i="4"/>
  <c r="B301" i="2"/>
  <c r="B303" i="2"/>
  <c r="R303" i="2" s="1"/>
  <c r="AI303" i="2" s="1"/>
  <c r="B300" i="2"/>
  <c r="R300" i="2" s="1"/>
  <c r="AI300" i="2" s="1"/>
  <c r="B302" i="2"/>
  <c r="R302" i="2" s="1"/>
  <c r="AI302" i="2" s="1"/>
  <c r="B304" i="2"/>
  <c r="R304" i="2" s="1"/>
  <c r="AI304" i="2" s="1"/>
  <c r="H135" i="2"/>
  <c r="H129" i="2"/>
  <c r="B305" i="2" s="1"/>
  <c r="R305" i="2" s="1"/>
  <c r="AI305" i="2" s="1"/>
  <c r="E300" i="2" l="1"/>
  <c r="E301" i="2"/>
  <c r="R301" i="2"/>
  <c r="AI301" i="2" s="1"/>
  <c r="E308" i="4"/>
  <c r="S307" i="4"/>
  <c r="AF307" i="4" s="1"/>
  <c r="B308" i="2"/>
  <c r="R308" i="2" s="1"/>
  <c r="AI308" i="2" s="1"/>
  <c r="B311" i="2"/>
  <c r="R311" i="2" s="1"/>
  <c r="AI311" i="2" s="1"/>
  <c r="B307" i="2"/>
  <c r="R307" i="2" s="1"/>
  <c r="AI307" i="2" s="1"/>
  <c r="B310" i="2"/>
  <c r="R310" i="2" s="1"/>
  <c r="AI310" i="2" s="1"/>
  <c r="B306" i="2"/>
  <c r="R306" i="2" s="1"/>
  <c r="AI306" i="2" s="1"/>
  <c r="B309" i="2"/>
  <c r="R309" i="2" s="1"/>
  <c r="AI309" i="2" s="1"/>
  <c r="S305" i="7"/>
  <c r="AC305" i="7"/>
  <c r="S304" i="7"/>
  <c r="AH304" i="7"/>
  <c r="S303" i="7"/>
  <c r="AH303" i="7"/>
  <c r="S302" i="7"/>
  <c r="AH302" i="7"/>
  <c r="S301" i="7"/>
  <c r="R301" i="7"/>
  <c r="S300" i="7"/>
  <c r="AH300" i="7"/>
  <c r="S302" i="4"/>
  <c r="S301" i="4"/>
  <c r="AH301" i="4"/>
  <c r="S300" i="4"/>
  <c r="AE300" i="4"/>
  <c r="AH301" i="7" l="1"/>
  <c r="AI301" i="7"/>
  <c r="F92" i="11"/>
  <c r="D92" i="11"/>
  <c r="AO92" i="11"/>
  <c r="AK92" i="11"/>
  <c r="AG92" i="11"/>
  <c r="AC92" i="11"/>
  <c r="Y92" i="11"/>
  <c r="U92" i="11"/>
  <c r="Q92" i="11"/>
  <c r="M92" i="11"/>
  <c r="I92" i="11"/>
  <c r="E92" i="11"/>
  <c r="AN92" i="11"/>
  <c r="AJ92" i="11"/>
  <c r="AF92" i="11"/>
  <c r="AB92" i="11"/>
  <c r="X92" i="11"/>
  <c r="T92" i="11"/>
  <c r="P92" i="11"/>
  <c r="L92" i="11"/>
  <c r="H92" i="11"/>
  <c r="AQ92" i="11"/>
  <c r="AM92" i="11"/>
  <c r="AI92" i="11"/>
  <c r="AE92" i="11"/>
  <c r="AA92" i="11"/>
  <c r="W92" i="11"/>
  <c r="S92" i="11"/>
  <c r="O92" i="11"/>
  <c r="K92" i="11"/>
  <c r="G92" i="11"/>
  <c r="AP92" i="11"/>
  <c r="AL92" i="11"/>
  <c r="AH92" i="11"/>
  <c r="AD92" i="11"/>
  <c r="Z92" i="11"/>
  <c r="V92" i="11"/>
  <c r="R92" i="11"/>
  <c r="N92" i="11"/>
  <c r="J92" i="11"/>
  <c r="AH302" i="4"/>
  <c r="E309" i="4"/>
  <c r="S308" i="4"/>
  <c r="AH308" i="4" s="1"/>
  <c r="AA303" i="7"/>
  <c r="W303" i="7"/>
  <c r="AE303" i="7"/>
  <c r="W302" i="4"/>
  <c r="AE302" i="4"/>
  <c r="AA302" i="4"/>
  <c r="U301" i="7"/>
  <c r="Y301" i="7"/>
  <c r="AC301" i="7"/>
  <c r="U303" i="7"/>
  <c r="Y303" i="7"/>
  <c r="AC303" i="7"/>
  <c r="AG303" i="7"/>
  <c r="Y305" i="7"/>
  <c r="AE301" i="7"/>
  <c r="W301" i="7"/>
  <c r="AA301" i="7"/>
  <c r="AG301" i="7"/>
  <c r="AH305" i="7"/>
  <c r="AE305" i="7"/>
  <c r="AA305" i="7"/>
  <c r="U305" i="7"/>
  <c r="W305" i="7"/>
  <c r="AG305" i="7"/>
  <c r="U300" i="4"/>
  <c r="Y300" i="4"/>
  <c r="AC300" i="4"/>
  <c r="AG300" i="4"/>
  <c r="W300" i="4"/>
  <c r="AA300" i="4"/>
  <c r="U302" i="4"/>
  <c r="Y302" i="4"/>
  <c r="AC302" i="4"/>
  <c r="AG302" i="4"/>
  <c r="AH300" i="4"/>
  <c r="U300" i="7"/>
  <c r="W300" i="7"/>
  <c r="Y300" i="7"/>
  <c r="AA300" i="7"/>
  <c r="AC300" i="7"/>
  <c r="AE300" i="7"/>
  <c r="AG300" i="7"/>
  <c r="T301" i="7"/>
  <c r="V301" i="7"/>
  <c r="X301" i="7"/>
  <c r="Z301" i="7"/>
  <c r="AB301" i="7"/>
  <c r="AD301" i="7"/>
  <c r="AF301" i="7"/>
  <c r="U302" i="7"/>
  <c r="W302" i="7"/>
  <c r="Y302" i="7"/>
  <c r="AA302" i="7"/>
  <c r="AC302" i="7"/>
  <c r="AE302" i="7"/>
  <c r="AG302" i="7"/>
  <c r="T303" i="7"/>
  <c r="V303" i="7"/>
  <c r="X303" i="7"/>
  <c r="Z303" i="7"/>
  <c r="AB303" i="7"/>
  <c r="AD303" i="7"/>
  <c r="AF303" i="7"/>
  <c r="U304" i="7"/>
  <c r="W304" i="7"/>
  <c r="Y304" i="7"/>
  <c r="AA304" i="7"/>
  <c r="AC304" i="7"/>
  <c r="AE304" i="7"/>
  <c r="AG304" i="7"/>
  <c r="T305" i="7"/>
  <c r="V305" i="7"/>
  <c r="X305" i="7"/>
  <c r="Z305" i="7"/>
  <c r="AB305" i="7"/>
  <c r="AD305" i="7"/>
  <c r="AF305" i="7"/>
  <c r="T300" i="7"/>
  <c r="V300" i="7"/>
  <c r="X300" i="7"/>
  <c r="Z300" i="7"/>
  <c r="AB300" i="7"/>
  <c r="AD300" i="7"/>
  <c r="AF300" i="7"/>
  <c r="T302" i="7"/>
  <c r="V302" i="7"/>
  <c r="X302" i="7"/>
  <c r="Z302" i="7"/>
  <c r="AB302" i="7"/>
  <c r="AD302" i="7"/>
  <c r="AF302" i="7"/>
  <c r="T304" i="7"/>
  <c r="V304" i="7"/>
  <c r="X304" i="7"/>
  <c r="Z304" i="7"/>
  <c r="AB304" i="7"/>
  <c r="AD304" i="7"/>
  <c r="AF304" i="7"/>
  <c r="T301" i="4"/>
  <c r="Z301" i="4"/>
  <c r="T300" i="4"/>
  <c r="V300" i="4"/>
  <c r="X300" i="4"/>
  <c r="Z300" i="4"/>
  <c r="AB300" i="4"/>
  <c r="AD300" i="4"/>
  <c r="AF300" i="4"/>
  <c r="U301" i="4"/>
  <c r="W301" i="4"/>
  <c r="Y301" i="4"/>
  <c r="AA301" i="4"/>
  <c r="AC301" i="4"/>
  <c r="AE301" i="4"/>
  <c r="AG301" i="4"/>
  <c r="T302" i="4"/>
  <c r="V302" i="4"/>
  <c r="X302" i="4"/>
  <c r="Z302" i="4"/>
  <c r="AB302" i="4"/>
  <c r="AD302" i="4"/>
  <c r="AF302" i="4"/>
  <c r="V301" i="4"/>
  <c r="X301" i="4"/>
  <c r="AB301" i="4"/>
  <c r="AD301" i="4"/>
  <c r="AF301" i="4"/>
  <c r="F90" i="11" l="1"/>
  <c r="AO90" i="11"/>
  <c r="AK90" i="11"/>
  <c r="AG90" i="11"/>
  <c r="AC90" i="11"/>
  <c r="Y90" i="11"/>
  <c r="U90" i="11"/>
  <c r="Q90" i="11"/>
  <c r="M90" i="11"/>
  <c r="I90" i="11"/>
  <c r="E90" i="11"/>
  <c r="AN90" i="11"/>
  <c r="AJ90" i="11"/>
  <c r="AF90" i="11"/>
  <c r="AB90" i="11"/>
  <c r="X90" i="11"/>
  <c r="T90" i="11"/>
  <c r="P90" i="11"/>
  <c r="L90" i="11"/>
  <c r="H90" i="11"/>
  <c r="E94" i="11"/>
  <c r="I94" i="11"/>
  <c r="M94" i="11"/>
  <c r="Q94" i="11"/>
  <c r="U94" i="11"/>
  <c r="Y94" i="11"/>
  <c r="AC94" i="11"/>
  <c r="AG94" i="11"/>
  <c r="AK94" i="11"/>
  <c r="AO94" i="11"/>
  <c r="D94" i="11"/>
  <c r="H94" i="11"/>
  <c r="L94" i="11"/>
  <c r="P94" i="11"/>
  <c r="T94" i="11"/>
  <c r="X94" i="11"/>
  <c r="AB94" i="11"/>
  <c r="AF94" i="11"/>
  <c r="AJ94" i="11"/>
  <c r="AN94" i="11"/>
  <c r="G94" i="11"/>
  <c r="K94" i="11"/>
  <c r="O94" i="11"/>
  <c r="S94" i="11"/>
  <c r="W94" i="11"/>
  <c r="AA94" i="11"/>
  <c r="AE94" i="11"/>
  <c r="AI94" i="11"/>
  <c r="AM94" i="11"/>
  <c r="AQ94" i="11"/>
  <c r="F94" i="11"/>
  <c r="J94" i="11"/>
  <c r="N94" i="11"/>
  <c r="R94" i="11"/>
  <c r="V94" i="11"/>
  <c r="Z94" i="11"/>
  <c r="AD94" i="11"/>
  <c r="AH94" i="11"/>
  <c r="AL94" i="11"/>
  <c r="AP94" i="11"/>
  <c r="AQ90" i="11"/>
  <c r="AM90" i="11"/>
  <c r="AI90" i="11"/>
  <c r="AE90" i="11"/>
  <c r="AA90" i="11"/>
  <c r="W90" i="11"/>
  <c r="S90" i="11"/>
  <c r="O90" i="11"/>
  <c r="K90" i="11"/>
  <c r="G90" i="11"/>
  <c r="AP90" i="11"/>
  <c r="AL90" i="11"/>
  <c r="AH90" i="11"/>
  <c r="AD90" i="11"/>
  <c r="Z90" i="11"/>
  <c r="V90" i="11"/>
  <c r="R90" i="11"/>
  <c r="N90" i="11"/>
  <c r="J90" i="11"/>
  <c r="E89" i="11"/>
  <c r="G89" i="11"/>
  <c r="I89" i="11"/>
  <c r="K89" i="11"/>
  <c r="M89" i="11"/>
  <c r="O89" i="11"/>
  <c r="Q89" i="11"/>
  <c r="S89" i="11"/>
  <c r="U89" i="11"/>
  <c r="W89" i="11"/>
  <c r="Y89" i="11"/>
  <c r="AA89" i="11"/>
  <c r="AC89" i="11"/>
  <c r="AE89" i="11"/>
  <c r="AG89" i="11"/>
  <c r="AI89" i="11"/>
  <c r="AK89" i="11"/>
  <c r="AM89" i="11"/>
  <c r="AO89" i="11"/>
  <c r="AQ89" i="11"/>
  <c r="F89" i="11"/>
  <c r="H89" i="11"/>
  <c r="J89" i="11"/>
  <c r="L89" i="11"/>
  <c r="N89" i="11"/>
  <c r="P89" i="11"/>
  <c r="R89" i="11"/>
  <c r="T89" i="11"/>
  <c r="V89" i="11"/>
  <c r="X89" i="11"/>
  <c r="Z89" i="11"/>
  <c r="AB89" i="11"/>
  <c r="AD89" i="11"/>
  <c r="AF89" i="11"/>
  <c r="AH89" i="11"/>
  <c r="AJ89" i="11"/>
  <c r="AL89" i="11"/>
  <c r="AN89" i="11"/>
  <c r="AP89" i="11"/>
  <c r="F74" i="11"/>
  <c r="H74" i="11"/>
  <c r="J74" i="11"/>
  <c r="L74" i="11"/>
  <c r="N74" i="11"/>
  <c r="P74" i="11"/>
  <c r="R74" i="11"/>
  <c r="T74" i="11"/>
  <c r="V74" i="11"/>
  <c r="X74" i="11"/>
  <c r="Z74" i="11"/>
  <c r="AB74" i="11"/>
  <c r="AD74" i="11"/>
  <c r="AF74" i="11"/>
  <c r="AH74" i="11"/>
  <c r="AJ74" i="11"/>
  <c r="AL74" i="11"/>
  <c r="AN74" i="11"/>
  <c r="AP74" i="11"/>
  <c r="D74" i="11"/>
  <c r="E74" i="11"/>
  <c r="G74" i="11"/>
  <c r="I74" i="11"/>
  <c r="K74" i="11"/>
  <c r="M74" i="11"/>
  <c r="O74" i="11"/>
  <c r="Q74" i="11"/>
  <c r="S74" i="11"/>
  <c r="U74" i="11"/>
  <c r="W74" i="11"/>
  <c r="Y74" i="11"/>
  <c r="AA74" i="11"/>
  <c r="AC74" i="11"/>
  <c r="AE74" i="11"/>
  <c r="AG74" i="11"/>
  <c r="AI74" i="11"/>
  <c r="AK74" i="11"/>
  <c r="AM74" i="11"/>
  <c r="AO74" i="11"/>
  <c r="AQ74" i="11"/>
  <c r="F58" i="11"/>
  <c r="H58" i="11"/>
  <c r="J58" i="11"/>
  <c r="L58" i="11"/>
  <c r="N58" i="11"/>
  <c r="P58" i="11"/>
  <c r="R58" i="11"/>
  <c r="T58" i="11"/>
  <c r="V58" i="11"/>
  <c r="X58" i="11"/>
  <c r="Z58" i="11"/>
  <c r="AB58" i="11"/>
  <c r="AD58" i="11"/>
  <c r="AF58" i="11"/>
  <c r="AH58" i="11"/>
  <c r="AJ58" i="11"/>
  <c r="AL58" i="11"/>
  <c r="AN58" i="11"/>
  <c r="AP58" i="11"/>
  <c r="E58" i="11"/>
  <c r="G58" i="11"/>
  <c r="I58" i="11"/>
  <c r="K58" i="11"/>
  <c r="M58" i="11"/>
  <c r="O58" i="11"/>
  <c r="Q58" i="11"/>
  <c r="S58" i="11"/>
  <c r="U58" i="11"/>
  <c r="W58" i="11"/>
  <c r="Y58" i="11"/>
  <c r="AA58" i="11"/>
  <c r="AC58" i="11"/>
  <c r="AE58" i="11"/>
  <c r="AG58" i="11"/>
  <c r="AI58" i="11"/>
  <c r="AK58" i="11"/>
  <c r="AM58" i="11"/>
  <c r="AO58" i="11"/>
  <c r="AQ58" i="11"/>
  <c r="D58" i="11"/>
  <c r="E42" i="11"/>
  <c r="G42" i="11"/>
  <c r="I42" i="11"/>
  <c r="K42" i="11"/>
  <c r="M42" i="11"/>
  <c r="O42" i="11"/>
  <c r="Q42" i="11"/>
  <c r="S42" i="11"/>
  <c r="U42" i="11"/>
  <c r="W42" i="11"/>
  <c r="Y42" i="11"/>
  <c r="AA42" i="11"/>
  <c r="AC42" i="11"/>
  <c r="AE42" i="11"/>
  <c r="AG42" i="11"/>
  <c r="AI42" i="11"/>
  <c r="AK42" i="11"/>
  <c r="AM42" i="11"/>
  <c r="AO42" i="11"/>
  <c r="AQ42" i="11"/>
  <c r="F42" i="11"/>
  <c r="H42" i="11"/>
  <c r="J42" i="11"/>
  <c r="L42" i="11"/>
  <c r="N42" i="11"/>
  <c r="P42" i="11"/>
  <c r="R42" i="11"/>
  <c r="T42" i="11"/>
  <c r="V42" i="11"/>
  <c r="X42" i="11"/>
  <c r="Z42" i="11"/>
  <c r="AB42" i="11"/>
  <c r="AD42" i="11"/>
  <c r="AF42" i="11"/>
  <c r="AH42" i="11"/>
  <c r="AJ42" i="11"/>
  <c r="AL42" i="11"/>
  <c r="AN42" i="11"/>
  <c r="AP42" i="11"/>
  <c r="D42" i="11"/>
  <c r="F78" i="11"/>
  <c r="H78" i="11"/>
  <c r="J78" i="11"/>
  <c r="L78" i="11"/>
  <c r="N78" i="11"/>
  <c r="P78" i="11"/>
  <c r="R78" i="11"/>
  <c r="T78" i="11"/>
  <c r="V78" i="11"/>
  <c r="X78" i="11"/>
  <c r="Z78" i="11"/>
  <c r="AB78" i="11"/>
  <c r="AD78" i="11"/>
  <c r="AF78" i="11"/>
  <c r="AH78" i="11"/>
  <c r="AJ78" i="11"/>
  <c r="AL78" i="11"/>
  <c r="AN78" i="11"/>
  <c r="AP78" i="11"/>
  <c r="D78" i="11"/>
  <c r="E78" i="11"/>
  <c r="G78" i="11"/>
  <c r="I78" i="11"/>
  <c r="K78" i="11"/>
  <c r="M78" i="11"/>
  <c r="O78" i="11"/>
  <c r="Q78" i="11"/>
  <c r="S78" i="11"/>
  <c r="U78" i="11"/>
  <c r="W78" i="11"/>
  <c r="Y78" i="11"/>
  <c r="AA78" i="11"/>
  <c r="AC78" i="11"/>
  <c r="AE78" i="11"/>
  <c r="AG78" i="11"/>
  <c r="AI78" i="11"/>
  <c r="AK78" i="11"/>
  <c r="AM78" i="11"/>
  <c r="AO78" i="11"/>
  <c r="AQ78" i="11"/>
  <c r="F62" i="11"/>
  <c r="H62" i="11"/>
  <c r="J62" i="11"/>
  <c r="L62" i="11"/>
  <c r="N62" i="11"/>
  <c r="P62" i="11"/>
  <c r="R62" i="11"/>
  <c r="T62" i="11"/>
  <c r="V62" i="11"/>
  <c r="X62" i="11"/>
  <c r="Z62" i="11"/>
  <c r="AB62" i="11"/>
  <c r="AD62" i="11"/>
  <c r="AF62" i="11"/>
  <c r="AH62" i="11"/>
  <c r="AJ62" i="11"/>
  <c r="AL62" i="11"/>
  <c r="AN62" i="11"/>
  <c r="AP62" i="11"/>
  <c r="E62" i="11"/>
  <c r="G62" i="11"/>
  <c r="I62" i="11"/>
  <c r="K62" i="11"/>
  <c r="M62" i="11"/>
  <c r="O62" i="11"/>
  <c r="Q62" i="11"/>
  <c r="S62" i="11"/>
  <c r="U62" i="11"/>
  <c r="W62" i="11"/>
  <c r="Y62" i="11"/>
  <c r="AA62" i="11"/>
  <c r="AC62" i="11"/>
  <c r="AE62" i="11"/>
  <c r="AG62" i="11"/>
  <c r="AI62" i="11"/>
  <c r="AK62" i="11"/>
  <c r="AM62" i="11"/>
  <c r="AO62" i="11"/>
  <c r="AQ62" i="11"/>
  <c r="D62" i="11"/>
  <c r="E46" i="11"/>
  <c r="G46" i="11"/>
  <c r="I46" i="11"/>
  <c r="K46" i="11"/>
  <c r="M46" i="11"/>
  <c r="O46" i="11"/>
  <c r="Q46" i="11"/>
  <c r="S46" i="11"/>
  <c r="U46" i="11"/>
  <c r="W46" i="11"/>
  <c r="Y46" i="11"/>
  <c r="AA46" i="11"/>
  <c r="AC46" i="11"/>
  <c r="AE46" i="11"/>
  <c r="AG46" i="11"/>
  <c r="AI46" i="11"/>
  <c r="AK46" i="11"/>
  <c r="AM46" i="11"/>
  <c r="AO46" i="11"/>
  <c r="AQ46" i="11"/>
  <c r="F46" i="11"/>
  <c r="H46" i="11"/>
  <c r="J46" i="11"/>
  <c r="L46" i="11"/>
  <c r="N46" i="11"/>
  <c r="P46" i="11"/>
  <c r="R46" i="11"/>
  <c r="T46" i="11"/>
  <c r="V46" i="11"/>
  <c r="X46" i="11"/>
  <c r="Z46" i="11"/>
  <c r="AB46" i="11"/>
  <c r="AD46" i="11"/>
  <c r="AF46" i="11"/>
  <c r="AH46" i="11"/>
  <c r="AJ46" i="11"/>
  <c r="AL46" i="11"/>
  <c r="AN46" i="11"/>
  <c r="AP46" i="11"/>
  <c r="D46" i="11"/>
  <c r="D90" i="11"/>
  <c r="F82" i="11"/>
  <c r="H82" i="11"/>
  <c r="J82" i="11"/>
  <c r="L82" i="11"/>
  <c r="N82" i="11"/>
  <c r="P82" i="11"/>
  <c r="R82" i="11"/>
  <c r="T82" i="11"/>
  <c r="V82" i="11"/>
  <c r="X82" i="11"/>
  <c r="Z82" i="11"/>
  <c r="AB82" i="11"/>
  <c r="AD82" i="11"/>
  <c r="AF82" i="11"/>
  <c r="AH82" i="11"/>
  <c r="AJ82" i="11"/>
  <c r="AL82" i="11"/>
  <c r="AN82" i="11"/>
  <c r="AP82" i="11"/>
  <c r="D82" i="11"/>
  <c r="E82" i="11"/>
  <c r="G82" i="11"/>
  <c r="I82" i="11"/>
  <c r="K82" i="11"/>
  <c r="M82" i="11"/>
  <c r="O82" i="11"/>
  <c r="Q82" i="11"/>
  <c r="S82" i="11"/>
  <c r="U82" i="11"/>
  <c r="W82" i="11"/>
  <c r="Y82" i="11"/>
  <c r="AA82" i="11"/>
  <c r="AC82" i="11"/>
  <c r="AE82" i="11"/>
  <c r="AG82" i="11"/>
  <c r="AI82" i="11"/>
  <c r="AK82" i="11"/>
  <c r="AM82" i="11"/>
  <c r="AO82" i="11"/>
  <c r="AQ82" i="11"/>
  <c r="F66" i="11"/>
  <c r="H66" i="11"/>
  <c r="J66" i="11"/>
  <c r="L66" i="11"/>
  <c r="N66" i="11"/>
  <c r="P66" i="11"/>
  <c r="R66" i="11"/>
  <c r="T66" i="11"/>
  <c r="V66" i="11"/>
  <c r="X66" i="11"/>
  <c r="Z66" i="11"/>
  <c r="AB66" i="11"/>
  <c r="AD66" i="11"/>
  <c r="AF66" i="11"/>
  <c r="AH66" i="11"/>
  <c r="AJ66" i="11"/>
  <c r="AL66" i="11"/>
  <c r="E66" i="11"/>
  <c r="G66" i="11"/>
  <c r="I66" i="11"/>
  <c r="K66" i="11"/>
  <c r="M66" i="11"/>
  <c r="O66" i="11"/>
  <c r="Q66" i="11"/>
  <c r="S66" i="11"/>
  <c r="U66" i="11"/>
  <c r="W66" i="11"/>
  <c r="Y66" i="11"/>
  <c r="AC66" i="11"/>
  <c r="AG66" i="11"/>
  <c r="AK66" i="11"/>
  <c r="AN66" i="11"/>
  <c r="AP66" i="11"/>
  <c r="D66" i="11"/>
  <c r="AA66" i="11"/>
  <c r="AE66" i="11"/>
  <c r="AI66" i="11"/>
  <c r="AM66" i="11"/>
  <c r="AO66" i="11"/>
  <c r="AQ66" i="11"/>
  <c r="E50" i="11"/>
  <c r="G50" i="11"/>
  <c r="I50" i="11"/>
  <c r="K50" i="11"/>
  <c r="M50" i="11"/>
  <c r="F50" i="11"/>
  <c r="H50" i="11"/>
  <c r="J50" i="11"/>
  <c r="L50" i="11"/>
  <c r="N50" i="11"/>
  <c r="P50" i="11"/>
  <c r="R50" i="11"/>
  <c r="T50" i="11"/>
  <c r="V50" i="11"/>
  <c r="X50" i="11"/>
  <c r="Z50" i="11"/>
  <c r="AB50" i="11"/>
  <c r="AD50" i="11"/>
  <c r="AF50" i="11"/>
  <c r="AH50" i="11"/>
  <c r="AJ50" i="11"/>
  <c r="AL50" i="11"/>
  <c r="AN50" i="11"/>
  <c r="AP50" i="11"/>
  <c r="O50" i="11"/>
  <c r="Q50" i="11"/>
  <c r="S50" i="11"/>
  <c r="U50" i="11"/>
  <c r="W50" i="11"/>
  <c r="Y50" i="11"/>
  <c r="AA50" i="11"/>
  <c r="AC50" i="11"/>
  <c r="AE50" i="11"/>
  <c r="AG50" i="11"/>
  <c r="AI50" i="11"/>
  <c r="AK50" i="11"/>
  <c r="AM50" i="11"/>
  <c r="AO50" i="11"/>
  <c r="AQ50" i="11"/>
  <c r="D50" i="11"/>
  <c r="E34" i="11"/>
  <c r="G34" i="11"/>
  <c r="I34" i="11"/>
  <c r="K34" i="11"/>
  <c r="M34" i="11"/>
  <c r="O34" i="11"/>
  <c r="Q34" i="11"/>
  <c r="S34" i="11"/>
  <c r="U34" i="11"/>
  <c r="W34" i="11"/>
  <c r="Y34" i="11"/>
  <c r="AA34" i="11"/>
  <c r="AC34" i="11"/>
  <c r="AE34" i="11"/>
  <c r="AG34" i="11"/>
  <c r="AI34" i="11"/>
  <c r="AK34" i="11"/>
  <c r="AM34" i="11"/>
  <c r="AO34" i="11"/>
  <c r="AQ34" i="11"/>
  <c r="F34" i="11"/>
  <c r="H34" i="11"/>
  <c r="J34" i="11"/>
  <c r="L34" i="11"/>
  <c r="N34" i="11"/>
  <c r="P34" i="11"/>
  <c r="R34" i="11"/>
  <c r="T34" i="11"/>
  <c r="V34" i="11"/>
  <c r="X34" i="11"/>
  <c r="Z34" i="11"/>
  <c r="AB34" i="11"/>
  <c r="AD34" i="11"/>
  <c r="AF34" i="11"/>
  <c r="AH34" i="11"/>
  <c r="AJ34" i="11"/>
  <c r="AL34" i="11"/>
  <c r="AN34" i="11"/>
  <c r="AP34" i="11"/>
  <c r="D34" i="11"/>
  <c r="F86" i="11"/>
  <c r="H86" i="11"/>
  <c r="J86" i="11"/>
  <c r="L86" i="11"/>
  <c r="N86" i="11"/>
  <c r="P86" i="11"/>
  <c r="R86" i="11"/>
  <c r="T86" i="11"/>
  <c r="V86" i="11"/>
  <c r="X86" i="11"/>
  <c r="Z86" i="11"/>
  <c r="AB86" i="11"/>
  <c r="AD86" i="11"/>
  <c r="AF86" i="11"/>
  <c r="AH86" i="11"/>
  <c r="AJ86" i="11"/>
  <c r="AL86" i="11"/>
  <c r="AN86" i="11"/>
  <c r="AP86" i="11"/>
  <c r="D86" i="11"/>
  <c r="E86" i="11"/>
  <c r="G86" i="11"/>
  <c r="I86" i="11"/>
  <c r="K86" i="11"/>
  <c r="M86" i="11"/>
  <c r="O86" i="11"/>
  <c r="Q86" i="11"/>
  <c r="S86" i="11"/>
  <c r="U86" i="11"/>
  <c r="W86" i="11"/>
  <c r="Y86" i="11"/>
  <c r="AA86" i="11"/>
  <c r="AC86" i="11"/>
  <c r="AE86" i="11"/>
  <c r="AG86" i="11"/>
  <c r="AI86" i="11"/>
  <c r="AK86" i="11"/>
  <c r="AM86" i="11"/>
  <c r="AO86" i="11"/>
  <c r="AQ86" i="11"/>
  <c r="F70" i="11"/>
  <c r="H70" i="11"/>
  <c r="J70" i="11"/>
  <c r="L70" i="11"/>
  <c r="N70" i="11"/>
  <c r="P70" i="11"/>
  <c r="R70" i="11"/>
  <c r="T70" i="11"/>
  <c r="V70" i="11"/>
  <c r="X70" i="11"/>
  <c r="Z70" i="11"/>
  <c r="AB70" i="11"/>
  <c r="AD70" i="11"/>
  <c r="AF70" i="11"/>
  <c r="AH70" i="11"/>
  <c r="AJ70" i="11"/>
  <c r="AL70" i="11"/>
  <c r="AN70" i="11"/>
  <c r="AP70" i="11"/>
  <c r="D70" i="11"/>
  <c r="E70" i="11"/>
  <c r="G70" i="11"/>
  <c r="I70" i="11"/>
  <c r="K70" i="11"/>
  <c r="M70" i="11"/>
  <c r="O70" i="11"/>
  <c r="Q70" i="11"/>
  <c r="S70" i="11"/>
  <c r="U70" i="11"/>
  <c r="W70" i="11"/>
  <c r="Y70" i="11"/>
  <c r="AA70" i="11"/>
  <c r="AC70" i="11"/>
  <c r="AE70" i="11"/>
  <c r="AG70" i="11"/>
  <c r="AI70" i="11"/>
  <c r="AK70" i="11"/>
  <c r="AM70" i="11"/>
  <c r="AO70" i="11"/>
  <c r="AQ70" i="11"/>
  <c r="F54" i="11"/>
  <c r="H54" i="11"/>
  <c r="J54" i="11"/>
  <c r="L54" i="11"/>
  <c r="N54" i="11"/>
  <c r="P54" i="11"/>
  <c r="R54" i="11"/>
  <c r="T54" i="11"/>
  <c r="V54" i="11"/>
  <c r="X54" i="11"/>
  <c r="Z54" i="11"/>
  <c r="AB54" i="11"/>
  <c r="AD54" i="11"/>
  <c r="AF54" i="11"/>
  <c r="AH54" i="11"/>
  <c r="AJ54" i="11"/>
  <c r="AL54" i="11"/>
  <c r="AN54" i="11"/>
  <c r="AP54" i="11"/>
  <c r="E54" i="11"/>
  <c r="G54" i="11"/>
  <c r="I54" i="11"/>
  <c r="K54" i="11"/>
  <c r="M54" i="11"/>
  <c r="O54" i="11"/>
  <c r="Q54" i="11"/>
  <c r="S54" i="11"/>
  <c r="U54" i="11"/>
  <c r="W54" i="11"/>
  <c r="Y54" i="11"/>
  <c r="AA54" i="11"/>
  <c r="AC54" i="11"/>
  <c r="AE54" i="11"/>
  <c r="AG54" i="11"/>
  <c r="AI54" i="11"/>
  <c r="AK54" i="11"/>
  <c r="AM54" i="11"/>
  <c r="AO54" i="11"/>
  <c r="AQ54" i="11"/>
  <c r="D54" i="11"/>
  <c r="E38" i="11"/>
  <c r="G38" i="11"/>
  <c r="I38" i="11"/>
  <c r="K38" i="11"/>
  <c r="M38" i="11"/>
  <c r="O38" i="11"/>
  <c r="Q38" i="11"/>
  <c r="S38" i="11"/>
  <c r="U38" i="11"/>
  <c r="W38" i="11"/>
  <c r="Y38" i="11"/>
  <c r="AA38" i="11"/>
  <c r="AC38" i="11"/>
  <c r="AE38" i="11"/>
  <c r="AG38" i="11"/>
  <c r="AI38" i="11"/>
  <c r="AK38" i="11"/>
  <c r="AM38" i="11"/>
  <c r="AO38" i="11"/>
  <c r="AQ38" i="11"/>
  <c r="F38" i="11"/>
  <c r="H38" i="11"/>
  <c r="J38" i="11"/>
  <c r="L38" i="11"/>
  <c r="N38" i="11"/>
  <c r="P38" i="11"/>
  <c r="R38" i="11"/>
  <c r="T38" i="11"/>
  <c r="V38" i="11"/>
  <c r="X38" i="11"/>
  <c r="Z38" i="11"/>
  <c r="AB38" i="11"/>
  <c r="AD38" i="11"/>
  <c r="AF38" i="11"/>
  <c r="AH38" i="11"/>
  <c r="AJ38" i="11"/>
  <c r="AL38" i="11"/>
  <c r="AN38" i="11"/>
  <c r="AP38" i="11"/>
  <c r="D38" i="11"/>
  <c r="E65" i="11"/>
  <c r="G65" i="11"/>
  <c r="I65" i="11"/>
  <c r="K65" i="11"/>
  <c r="M65" i="11"/>
  <c r="O65" i="11"/>
  <c r="Q65" i="11"/>
  <c r="S65" i="11"/>
  <c r="U65" i="11"/>
  <c r="W65" i="11"/>
  <c r="Y65" i="11"/>
  <c r="AA65" i="11"/>
  <c r="AC65" i="11"/>
  <c r="AE65" i="11"/>
  <c r="F65" i="11"/>
  <c r="H65" i="11"/>
  <c r="J65" i="11"/>
  <c r="L65" i="11"/>
  <c r="N65" i="11"/>
  <c r="P65" i="11"/>
  <c r="R65" i="11"/>
  <c r="T65" i="11"/>
  <c r="V65" i="11"/>
  <c r="X65" i="11"/>
  <c r="Z65" i="11"/>
  <c r="AB65" i="11"/>
  <c r="AD65" i="11"/>
  <c r="AG65" i="11"/>
  <c r="AI65" i="11"/>
  <c r="AK65" i="11"/>
  <c r="AM65" i="11"/>
  <c r="AO65" i="11"/>
  <c r="AQ65" i="11"/>
  <c r="AF65" i="11"/>
  <c r="AH65" i="11"/>
  <c r="AJ65" i="11"/>
  <c r="AL65" i="11"/>
  <c r="AN65" i="11"/>
  <c r="AP65" i="11"/>
  <c r="D65" i="11"/>
  <c r="E49" i="11"/>
  <c r="G49" i="11"/>
  <c r="I49" i="11"/>
  <c r="K49" i="11"/>
  <c r="M49" i="11"/>
  <c r="O49" i="11"/>
  <c r="Q49" i="11"/>
  <c r="F49" i="11"/>
  <c r="H49" i="11"/>
  <c r="J49" i="11"/>
  <c r="L49" i="11"/>
  <c r="P49" i="11"/>
  <c r="S49" i="11"/>
  <c r="U49" i="11"/>
  <c r="W49" i="11"/>
  <c r="Y49" i="11"/>
  <c r="AA49" i="11"/>
  <c r="AC49" i="11"/>
  <c r="AE49" i="11"/>
  <c r="AG49" i="11"/>
  <c r="AI49" i="11"/>
  <c r="AK49" i="11"/>
  <c r="AM49" i="11"/>
  <c r="AO49" i="11"/>
  <c r="AQ49" i="11"/>
  <c r="N49" i="11"/>
  <c r="R49" i="11"/>
  <c r="T49" i="11"/>
  <c r="V49" i="11"/>
  <c r="X49" i="11"/>
  <c r="Z49" i="11"/>
  <c r="AB49" i="11"/>
  <c r="AD49" i="11"/>
  <c r="AF49" i="11"/>
  <c r="AH49" i="11"/>
  <c r="AJ49" i="11"/>
  <c r="AL49" i="11"/>
  <c r="AN49" i="11"/>
  <c r="AP49" i="11"/>
  <c r="D49" i="11"/>
  <c r="E33" i="11"/>
  <c r="G33" i="11"/>
  <c r="I33" i="11"/>
  <c r="K33" i="11"/>
  <c r="M33" i="11"/>
  <c r="O33" i="11"/>
  <c r="Q33" i="11"/>
  <c r="S33" i="11"/>
  <c r="U33" i="11"/>
  <c r="W33" i="11"/>
  <c r="Y33" i="11"/>
  <c r="AA33" i="11"/>
  <c r="AC33" i="11"/>
  <c r="AE33" i="11"/>
  <c r="AG33" i="11"/>
  <c r="AI33" i="11"/>
  <c r="AK33" i="11"/>
  <c r="AM33" i="11"/>
  <c r="AO33" i="11"/>
  <c r="AQ33" i="11"/>
  <c r="F33" i="11"/>
  <c r="H33" i="11"/>
  <c r="J33" i="11"/>
  <c r="L33" i="11"/>
  <c r="N33" i="11"/>
  <c r="P33" i="11"/>
  <c r="R33" i="11"/>
  <c r="T33" i="11"/>
  <c r="V33" i="11"/>
  <c r="X33" i="11"/>
  <c r="Z33" i="11"/>
  <c r="AB33" i="11"/>
  <c r="AD33" i="11"/>
  <c r="AF33" i="11"/>
  <c r="AH33" i="11"/>
  <c r="AJ33" i="11"/>
  <c r="AL33" i="11"/>
  <c r="AN33" i="11"/>
  <c r="AP33" i="11"/>
  <c r="D33" i="11"/>
  <c r="D89" i="11"/>
  <c r="F45" i="11"/>
  <c r="H45" i="11"/>
  <c r="J45" i="11"/>
  <c r="L45" i="11"/>
  <c r="N45" i="11"/>
  <c r="P45" i="11"/>
  <c r="R45" i="11"/>
  <c r="T45" i="11"/>
  <c r="V45" i="11"/>
  <c r="X45" i="11"/>
  <c r="Z45" i="11"/>
  <c r="AB45" i="11"/>
  <c r="AD45" i="11"/>
  <c r="AF45" i="11"/>
  <c r="AH45" i="11"/>
  <c r="AJ45" i="11"/>
  <c r="AL45" i="11"/>
  <c r="AN45" i="11"/>
  <c r="AP45" i="11"/>
  <c r="E45" i="11"/>
  <c r="G45" i="11"/>
  <c r="I45" i="11"/>
  <c r="K45" i="11"/>
  <c r="M45" i="11"/>
  <c r="O45" i="11"/>
  <c r="Q45" i="11"/>
  <c r="S45" i="11"/>
  <c r="U45" i="11"/>
  <c r="W45" i="11"/>
  <c r="Y45" i="11"/>
  <c r="AA45" i="11"/>
  <c r="AC45" i="11"/>
  <c r="AE45" i="11"/>
  <c r="AG45" i="11"/>
  <c r="AI45" i="11"/>
  <c r="AK45" i="11"/>
  <c r="AM45" i="11"/>
  <c r="AO45" i="11"/>
  <c r="AQ45" i="11"/>
  <c r="D45" i="11"/>
  <c r="F69" i="11"/>
  <c r="H69" i="11"/>
  <c r="J69" i="11"/>
  <c r="L69" i="11"/>
  <c r="N69" i="11"/>
  <c r="P69" i="11"/>
  <c r="R69" i="11"/>
  <c r="T69" i="11"/>
  <c r="V69" i="11"/>
  <c r="X69" i="11"/>
  <c r="Z69" i="11"/>
  <c r="AB69" i="11"/>
  <c r="AD69" i="11"/>
  <c r="AF69" i="11"/>
  <c r="AH69" i="11"/>
  <c r="AJ69" i="11"/>
  <c r="AL69" i="11"/>
  <c r="AN69" i="11"/>
  <c r="AP69" i="11"/>
  <c r="D69" i="11"/>
  <c r="E69" i="11"/>
  <c r="G69" i="11"/>
  <c r="I69" i="11"/>
  <c r="K69" i="11"/>
  <c r="M69" i="11"/>
  <c r="O69" i="11"/>
  <c r="Q69" i="11"/>
  <c r="S69" i="11"/>
  <c r="U69" i="11"/>
  <c r="W69" i="11"/>
  <c r="Y69" i="11"/>
  <c r="AA69" i="11"/>
  <c r="AC69" i="11"/>
  <c r="AE69" i="11"/>
  <c r="AG69" i="11"/>
  <c r="AI69" i="11"/>
  <c r="AK69" i="11"/>
  <c r="AM69" i="11"/>
  <c r="AO69" i="11"/>
  <c r="AQ69" i="11"/>
  <c r="F37" i="11"/>
  <c r="H37" i="11"/>
  <c r="J37" i="11"/>
  <c r="L37" i="11"/>
  <c r="N37" i="11"/>
  <c r="P37" i="11"/>
  <c r="R37" i="11"/>
  <c r="T37" i="11"/>
  <c r="V37" i="11"/>
  <c r="X37" i="11"/>
  <c r="Z37" i="11"/>
  <c r="AB37" i="11"/>
  <c r="AD37" i="11"/>
  <c r="AF37" i="11"/>
  <c r="AH37" i="11"/>
  <c r="AJ37" i="11"/>
  <c r="AL37" i="11"/>
  <c r="AN37" i="11"/>
  <c r="AP37" i="11"/>
  <c r="E37" i="11"/>
  <c r="G37" i="11"/>
  <c r="I37" i="11"/>
  <c r="K37" i="11"/>
  <c r="M37" i="11"/>
  <c r="O37" i="11"/>
  <c r="Q37" i="11"/>
  <c r="S37" i="11"/>
  <c r="U37" i="11"/>
  <c r="W37" i="11"/>
  <c r="Y37" i="11"/>
  <c r="AA37" i="11"/>
  <c r="AC37" i="11"/>
  <c r="AE37" i="11"/>
  <c r="AG37" i="11"/>
  <c r="AI37" i="11"/>
  <c r="AK37" i="11"/>
  <c r="AM37" i="11"/>
  <c r="AO37" i="11"/>
  <c r="AQ37" i="11"/>
  <c r="D37" i="11"/>
  <c r="E73" i="11"/>
  <c r="G73" i="11"/>
  <c r="I73" i="11"/>
  <c r="K73" i="11"/>
  <c r="M73" i="11"/>
  <c r="O73" i="11"/>
  <c r="Q73" i="11"/>
  <c r="S73" i="11"/>
  <c r="U73" i="11"/>
  <c r="W73" i="11"/>
  <c r="Y73" i="11"/>
  <c r="AA73" i="11"/>
  <c r="AC73" i="11"/>
  <c r="AE73" i="11"/>
  <c r="AG73" i="11"/>
  <c r="AI73" i="11"/>
  <c r="AK73" i="11"/>
  <c r="AM73" i="11"/>
  <c r="AO73" i="11"/>
  <c r="AQ73" i="11"/>
  <c r="F73" i="11"/>
  <c r="H73" i="11"/>
  <c r="J73" i="11"/>
  <c r="L73" i="11"/>
  <c r="N73" i="11"/>
  <c r="P73" i="11"/>
  <c r="R73" i="11"/>
  <c r="T73" i="11"/>
  <c r="V73" i="11"/>
  <c r="X73" i="11"/>
  <c r="Z73" i="11"/>
  <c r="AB73" i="11"/>
  <c r="AD73" i="11"/>
  <c r="AF73" i="11"/>
  <c r="AH73" i="11"/>
  <c r="AJ73" i="11"/>
  <c r="AL73" i="11"/>
  <c r="AN73" i="11"/>
  <c r="AP73" i="11"/>
  <c r="D73" i="11"/>
  <c r="E41" i="11"/>
  <c r="G41" i="11"/>
  <c r="I41" i="11"/>
  <c r="K41" i="11"/>
  <c r="M41" i="11"/>
  <c r="O41" i="11"/>
  <c r="Q41" i="11"/>
  <c r="S41" i="11"/>
  <c r="U41" i="11"/>
  <c r="W41" i="11"/>
  <c r="Y41" i="11"/>
  <c r="AA41" i="11"/>
  <c r="AC41" i="11"/>
  <c r="AE41" i="11"/>
  <c r="AG41" i="11"/>
  <c r="AI41" i="11"/>
  <c r="AK41" i="11"/>
  <c r="AM41" i="11"/>
  <c r="AO41" i="11"/>
  <c r="AQ41" i="11"/>
  <c r="F41" i="11"/>
  <c r="H41" i="11"/>
  <c r="J41" i="11"/>
  <c r="L41" i="11"/>
  <c r="N41" i="11"/>
  <c r="P41" i="11"/>
  <c r="R41" i="11"/>
  <c r="T41" i="11"/>
  <c r="V41" i="11"/>
  <c r="X41" i="11"/>
  <c r="Z41" i="11"/>
  <c r="AB41" i="11"/>
  <c r="AD41" i="11"/>
  <c r="AF41" i="11"/>
  <c r="AH41" i="11"/>
  <c r="AJ41" i="11"/>
  <c r="AL41" i="11"/>
  <c r="AN41" i="11"/>
  <c r="AP41" i="11"/>
  <c r="D41" i="11"/>
  <c r="F61" i="11"/>
  <c r="H61" i="11"/>
  <c r="J61" i="11"/>
  <c r="L61" i="11"/>
  <c r="N61" i="11"/>
  <c r="P61" i="11"/>
  <c r="R61" i="11"/>
  <c r="T61" i="11"/>
  <c r="V61" i="11"/>
  <c r="X61" i="11"/>
  <c r="Z61" i="11"/>
  <c r="AB61" i="11"/>
  <c r="AD61" i="11"/>
  <c r="AF61" i="11"/>
  <c r="AH61" i="11"/>
  <c r="AJ61" i="11"/>
  <c r="AL61" i="11"/>
  <c r="AN61" i="11"/>
  <c r="AP61" i="11"/>
  <c r="E61" i="11"/>
  <c r="G61" i="11"/>
  <c r="I61" i="11"/>
  <c r="K61" i="11"/>
  <c r="M61" i="11"/>
  <c r="O61" i="11"/>
  <c r="Q61" i="11"/>
  <c r="S61" i="11"/>
  <c r="U61" i="11"/>
  <c r="W61" i="11"/>
  <c r="Y61" i="11"/>
  <c r="AA61" i="11"/>
  <c r="AC61" i="11"/>
  <c r="AE61" i="11"/>
  <c r="AG61" i="11"/>
  <c r="AI61" i="11"/>
  <c r="AK61" i="11"/>
  <c r="AM61" i="11"/>
  <c r="AO61" i="11"/>
  <c r="AQ61" i="11"/>
  <c r="D61" i="11"/>
  <c r="F85" i="11"/>
  <c r="H85" i="11"/>
  <c r="J85" i="11"/>
  <c r="L85" i="11"/>
  <c r="N85" i="11"/>
  <c r="P85" i="11"/>
  <c r="R85" i="11"/>
  <c r="T85" i="11"/>
  <c r="V85" i="11"/>
  <c r="X85" i="11"/>
  <c r="Z85" i="11"/>
  <c r="AB85" i="11"/>
  <c r="AD85" i="11"/>
  <c r="AF85" i="11"/>
  <c r="AH85" i="11"/>
  <c r="AJ85" i="11"/>
  <c r="AL85" i="11"/>
  <c r="AN85" i="11"/>
  <c r="AP85" i="11"/>
  <c r="D85" i="11"/>
  <c r="E85" i="11"/>
  <c r="G85" i="11"/>
  <c r="I85" i="11"/>
  <c r="K85" i="11"/>
  <c r="M85" i="11"/>
  <c r="O85" i="11"/>
  <c r="Q85" i="11"/>
  <c r="S85" i="11"/>
  <c r="U85" i="11"/>
  <c r="W85" i="11"/>
  <c r="Y85" i="11"/>
  <c r="AA85" i="11"/>
  <c r="AC85" i="11"/>
  <c r="AE85" i="11"/>
  <c r="AG85" i="11"/>
  <c r="AI85" i="11"/>
  <c r="AK85" i="11"/>
  <c r="AM85" i="11"/>
  <c r="AO85" i="11"/>
  <c r="AQ85" i="11"/>
  <c r="F53" i="11"/>
  <c r="H53" i="11"/>
  <c r="J53" i="11"/>
  <c r="L53" i="11"/>
  <c r="N53" i="11"/>
  <c r="P53" i="11"/>
  <c r="R53" i="11"/>
  <c r="T53" i="11"/>
  <c r="V53" i="11"/>
  <c r="X53" i="11"/>
  <c r="Z53" i="11"/>
  <c r="AB53" i="11"/>
  <c r="AD53" i="11"/>
  <c r="AF53" i="11"/>
  <c r="AH53" i="11"/>
  <c r="AJ53" i="11"/>
  <c r="AL53" i="11"/>
  <c r="AN53" i="11"/>
  <c r="AP53" i="11"/>
  <c r="E53" i="11"/>
  <c r="G53" i="11"/>
  <c r="I53" i="11"/>
  <c r="K53" i="11"/>
  <c r="M53" i="11"/>
  <c r="O53" i="11"/>
  <c r="Q53" i="11"/>
  <c r="S53" i="11"/>
  <c r="U53" i="11"/>
  <c r="W53" i="11"/>
  <c r="Y53" i="11"/>
  <c r="AA53" i="11"/>
  <c r="AC53" i="11"/>
  <c r="AE53" i="11"/>
  <c r="AG53" i="11"/>
  <c r="AI53" i="11"/>
  <c r="AK53" i="11"/>
  <c r="AM53" i="11"/>
  <c r="AO53" i="11"/>
  <c r="AQ53" i="11"/>
  <c r="D53" i="11"/>
  <c r="E310" i="4"/>
  <c r="S309" i="4"/>
  <c r="Z309" i="4" s="1"/>
  <c r="G57" i="11" s="1"/>
  <c r="AP57" i="11" l="1"/>
  <c r="AL57" i="11"/>
  <c r="AH57" i="11"/>
  <c r="AD57" i="11"/>
  <c r="Z57" i="11"/>
  <c r="V57" i="11"/>
  <c r="R57" i="11"/>
  <c r="N57" i="11"/>
  <c r="J57" i="11"/>
  <c r="F57" i="11"/>
  <c r="AO57" i="11"/>
  <c r="AK57" i="11"/>
  <c r="AG57" i="11"/>
  <c r="AC57" i="11"/>
  <c r="Y57" i="11"/>
  <c r="U57" i="11"/>
  <c r="Q57" i="11"/>
  <c r="M57" i="11"/>
  <c r="I57" i="11"/>
  <c r="E57" i="11"/>
  <c r="D57" i="11"/>
  <c r="AN57" i="11"/>
  <c r="AJ57" i="11"/>
  <c r="AF57" i="11"/>
  <c r="AB57" i="11"/>
  <c r="X57" i="11"/>
  <c r="T57" i="11"/>
  <c r="P57" i="11"/>
  <c r="L57" i="11"/>
  <c r="H57" i="11"/>
  <c r="AQ57" i="11"/>
  <c r="AM57" i="11"/>
  <c r="AI57" i="11"/>
  <c r="AE57" i="11"/>
  <c r="AA57" i="11"/>
  <c r="W57" i="11"/>
  <c r="S57" i="11"/>
  <c r="O57" i="11"/>
  <c r="K57" i="11"/>
  <c r="E311" i="4"/>
  <c r="S310" i="4"/>
  <c r="AF310" i="4" s="1"/>
  <c r="D301" i="2"/>
  <c r="E312" i="4" l="1"/>
  <c r="S312" i="4" s="1"/>
  <c r="AE312" i="4" s="1"/>
  <c r="S311" i="4"/>
  <c r="AF311" i="4" s="1"/>
  <c r="G81" i="11" s="1"/>
  <c r="D309" i="2"/>
  <c r="S300" i="2"/>
  <c r="X309" i="2"/>
  <c r="Z309" i="2"/>
  <c r="AB309" i="2"/>
  <c r="AD309" i="2"/>
  <c r="AH309" i="2"/>
  <c r="W309" i="2"/>
  <c r="AA309" i="2"/>
  <c r="Y309" i="2"/>
  <c r="AC309" i="2"/>
  <c r="AG309" i="2"/>
  <c r="V309" i="2"/>
  <c r="U309" i="2"/>
  <c r="Z301" i="2"/>
  <c r="AB301" i="2"/>
  <c r="AD301" i="2"/>
  <c r="W301" i="2"/>
  <c r="AA301" i="2"/>
  <c r="AC301" i="2"/>
  <c r="AG301" i="2"/>
  <c r="T301" i="2"/>
  <c r="V301" i="2"/>
  <c r="U301" i="2"/>
  <c r="AP81" i="11" l="1"/>
  <c r="AH81" i="11"/>
  <c r="Z81" i="11"/>
  <c r="R81" i="11"/>
  <c r="J81" i="11"/>
  <c r="AO81" i="11"/>
  <c r="AG81" i="11"/>
  <c r="Y81" i="11"/>
  <c r="Q81" i="11"/>
  <c r="I81" i="11"/>
  <c r="D81" i="11"/>
  <c r="AJ81" i="11"/>
  <c r="AB81" i="11"/>
  <c r="T81" i="11"/>
  <c r="L81" i="11"/>
  <c r="AQ81" i="11"/>
  <c r="AI81" i="11"/>
  <c r="AA81" i="11"/>
  <c r="S81" i="11"/>
  <c r="K81" i="11"/>
  <c r="F77" i="11"/>
  <c r="AM77" i="11"/>
  <c r="AE77" i="11"/>
  <c r="W77" i="11"/>
  <c r="O77" i="11"/>
  <c r="G77" i="11"/>
  <c r="AN77" i="11"/>
  <c r="AF77" i="11"/>
  <c r="X77" i="11"/>
  <c r="P77" i="11"/>
  <c r="H77" i="11"/>
  <c r="AK77" i="11"/>
  <c r="AC77" i="11"/>
  <c r="U77" i="11"/>
  <c r="M77" i="11"/>
  <c r="E77" i="11"/>
  <c r="AL77" i="11"/>
  <c r="AD77" i="11"/>
  <c r="V77" i="11"/>
  <c r="N77" i="11"/>
  <c r="Y77" i="11"/>
  <c r="I77" i="11"/>
  <c r="AH77" i="11"/>
  <c r="R77" i="11"/>
  <c r="AQ77" i="11"/>
  <c r="AI77" i="11"/>
  <c r="AA77" i="11"/>
  <c r="S77" i="11"/>
  <c r="K77" i="11"/>
  <c r="D77" i="11"/>
  <c r="AJ77" i="11"/>
  <c r="AB77" i="11"/>
  <c r="T77" i="11"/>
  <c r="L77" i="11"/>
  <c r="AO77" i="11"/>
  <c r="AG77" i="11"/>
  <c r="Q77" i="11"/>
  <c r="AP77" i="11"/>
  <c r="Z77" i="11"/>
  <c r="J77" i="11"/>
  <c r="AL81" i="11"/>
  <c r="AD81" i="11"/>
  <c r="V81" i="11"/>
  <c r="N81" i="11"/>
  <c r="F81" i="11"/>
  <c r="AK81" i="11"/>
  <c r="AC81" i="11"/>
  <c r="U81" i="11"/>
  <c r="M81" i="11"/>
  <c r="E81" i="11"/>
  <c r="AN81" i="11"/>
  <c r="AF81" i="11"/>
  <c r="X81" i="11"/>
  <c r="P81" i="11"/>
  <c r="H81" i="11"/>
  <c r="AM81" i="11"/>
  <c r="AE81" i="11"/>
  <c r="W81" i="11"/>
  <c r="O81" i="11"/>
  <c r="E302" i="2"/>
  <c r="D302" i="2"/>
  <c r="D306" i="2"/>
  <c r="D308" i="2"/>
  <c r="D310" i="2"/>
  <c r="D311" i="2"/>
  <c r="D300" i="2"/>
  <c r="D307" i="2"/>
  <c r="D303" i="2"/>
  <c r="D304" i="2"/>
  <c r="D305" i="2"/>
  <c r="S301" i="2"/>
  <c r="AH301" i="2" s="1"/>
  <c r="X307" i="2"/>
  <c r="Z307" i="2"/>
  <c r="AB307" i="2"/>
  <c r="AD307" i="2"/>
  <c r="W307" i="2"/>
  <c r="Y307" i="2"/>
  <c r="AA307" i="2"/>
  <c r="AE307" i="2"/>
  <c r="AC307" i="2"/>
  <c r="AG307" i="2"/>
  <c r="T307" i="2"/>
  <c r="U307" i="2"/>
  <c r="X303" i="2"/>
  <c r="Z303" i="2"/>
  <c r="AB303" i="2"/>
  <c r="AD303" i="2"/>
  <c r="AF303" i="2"/>
  <c r="W303" i="2"/>
  <c r="Y303" i="2"/>
  <c r="AA303" i="2"/>
  <c r="AE303" i="2"/>
  <c r="AG303" i="2"/>
  <c r="V303" i="2"/>
  <c r="U303" i="2"/>
  <c r="X304" i="2"/>
  <c r="AB304" i="2"/>
  <c r="AD304" i="2"/>
  <c r="W304" i="2"/>
  <c r="Y304" i="2"/>
  <c r="AA304" i="2"/>
  <c r="AG304" i="2"/>
  <c r="T304" i="2"/>
  <c r="U304" i="2"/>
  <c r="Z305" i="2"/>
  <c r="AB305" i="2"/>
  <c r="AD305" i="2"/>
  <c r="W305" i="2"/>
  <c r="AA305" i="2"/>
  <c r="AE305" i="2"/>
  <c r="AG305" i="2"/>
  <c r="T305" i="2"/>
  <c r="U305" i="2"/>
  <c r="X302" i="2"/>
  <c r="AB302" i="2"/>
  <c r="AD302" i="2"/>
  <c r="AF302" i="2"/>
  <c r="W302" i="2"/>
  <c r="Y302" i="2"/>
  <c r="AA302" i="2"/>
  <c r="AG302" i="2"/>
  <c r="V302" i="2"/>
  <c r="U302" i="2"/>
  <c r="X306" i="2"/>
  <c r="AB306" i="2"/>
  <c r="AD306" i="2"/>
  <c r="W306" i="2"/>
  <c r="Y306" i="2"/>
  <c r="AA306" i="2"/>
  <c r="AC306" i="2"/>
  <c r="AE306" i="2"/>
  <c r="AG306" i="2"/>
  <c r="U306" i="2"/>
  <c r="X308" i="2"/>
  <c r="Z308" i="2"/>
  <c r="AB308" i="2"/>
  <c r="AD308" i="2"/>
  <c r="AF308" i="2"/>
  <c r="AH308" i="2"/>
  <c r="AA308" i="2"/>
  <c r="AE308" i="2"/>
  <c r="Y308" i="2"/>
  <c r="AC308" i="2"/>
  <c r="T308" i="2"/>
  <c r="U308" i="2"/>
  <c r="X310" i="2"/>
  <c r="Z310" i="2"/>
  <c r="AB310" i="2"/>
  <c r="AD310" i="2"/>
  <c r="AH310" i="2"/>
  <c r="W310" i="2"/>
  <c r="AA310" i="2"/>
  <c r="AC310" i="2"/>
  <c r="AG310" i="2"/>
  <c r="T310" i="2"/>
  <c r="U310" i="2"/>
  <c r="X311" i="2"/>
  <c r="Z311" i="2"/>
  <c r="AB311" i="2"/>
  <c r="AD311" i="2"/>
  <c r="W311" i="2"/>
  <c r="AA311" i="2"/>
  <c r="AE311" i="2"/>
  <c r="Y311" i="2"/>
  <c r="AC311" i="2"/>
  <c r="AG311" i="2"/>
  <c r="U311" i="2"/>
  <c r="X300" i="2"/>
  <c r="Z300" i="2"/>
  <c r="AB300" i="2"/>
  <c r="AD300" i="2"/>
  <c r="AF300" i="2"/>
  <c r="AH300" i="2"/>
  <c r="W300" i="2"/>
  <c r="Y300" i="2"/>
  <c r="AA300" i="2"/>
  <c r="AC300" i="2"/>
  <c r="AE300" i="2"/>
  <c r="AG300" i="2"/>
  <c r="T300" i="2"/>
  <c r="V300" i="2"/>
  <c r="U300" i="2"/>
  <c r="E36" i="11" l="1"/>
  <c r="G36" i="11"/>
  <c r="I36" i="11"/>
  <c r="K36" i="11"/>
  <c r="M36" i="11"/>
  <c r="O36" i="11"/>
  <c r="Q36" i="11"/>
  <c r="S36" i="11"/>
  <c r="U36" i="11"/>
  <c r="W36" i="11"/>
  <c r="Y36" i="11"/>
  <c r="AA36" i="11"/>
  <c r="AC36" i="11"/>
  <c r="AE36" i="11"/>
  <c r="AG36" i="11"/>
  <c r="AI36" i="11"/>
  <c r="AK36" i="11"/>
  <c r="AM36" i="11"/>
  <c r="AO36" i="11"/>
  <c r="AQ36" i="11"/>
  <c r="F36" i="11"/>
  <c r="H36" i="11"/>
  <c r="J36" i="11"/>
  <c r="L36" i="11"/>
  <c r="N36" i="11"/>
  <c r="P36" i="11"/>
  <c r="R36" i="11"/>
  <c r="T36" i="11"/>
  <c r="V36" i="11"/>
  <c r="X36" i="11"/>
  <c r="Z36" i="11"/>
  <c r="AB36" i="11"/>
  <c r="AD36" i="11"/>
  <c r="AF36" i="11"/>
  <c r="AH36" i="11"/>
  <c r="AJ36" i="11"/>
  <c r="AL36" i="11"/>
  <c r="AN36" i="11"/>
  <c r="AP36" i="11"/>
  <c r="D36" i="11"/>
  <c r="E60" i="11"/>
  <c r="G60" i="11"/>
  <c r="I60" i="11"/>
  <c r="K60" i="11"/>
  <c r="M60" i="11"/>
  <c r="O60" i="11"/>
  <c r="Q60" i="11"/>
  <c r="S60" i="11"/>
  <c r="U60" i="11"/>
  <c r="W60" i="11"/>
  <c r="Y60" i="11"/>
  <c r="AA60" i="11"/>
  <c r="AC60" i="11"/>
  <c r="AE60" i="11"/>
  <c r="AG60" i="11"/>
  <c r="AI60" i="11"/>
  <c r="AK60" i="11"/>
  <c r="AM60" i="11"/>
  <c r="AO60" i="11"/>
  <c r="AQ60" i="11"/>
  <c r="F60" i="11"/>
  <c r="H60" i="11"/>
  <c r="J60" i="11"/>
  <c r="L60" i="11"/>
  <c r="N60" i="11"/>
  <c r="P60" i="11"/>
  <c r="R60" i="11"/>
  <c r="T60" i="11"/>
  <c r="V60" i="11"/>
  <c r="X60" i="11"/>
  <c r="Z60" i="11"/>
  <c r="AB60" i="11"/>
  <c r="AD60" i="11"/>
  <c r="AF60" i="11"/>
  <c r="AH60" i="11"/>
  <c r="AJ60" i="11"/>
  <c r="AL60" i="11"/>
  <c r="AN60" i="11"/>
  <c r="AP60" i="11"/>
  <c r="D60" i="11"/>
  <c r="E64" i="11"/>
  <c r="G64" i="11"/>
  <c r="I64" i="11"/>
  <c r="K64" i="11"/>
  <c r="M64" i="11"/>
  <c r="O64" i="11"/>
  <c r="Q64" i="11"/>
  <c r="S64" i="11"/>
  <c r="U64" i="11"/>
  <c r="W64" i="11"/>
  <c r="Y64" i="11"/>
  <c r="AA64" i="11"/>
  <c r="F64" i="11"/>
  <c r="H64" i="11"/>
  <c r="J64" i="11"/>
  <c r="L64" i="11"/>
  <c r="N64" i="11"/>
  <c r="P64" i="11"/>
  <c r="R64" i="11"/>
  <c r="T64" i="11"/>
  <c r="V64" i="11"/>
  <c r="X64" i="11"/>
  <c r="Z64" i="11"/>
  <c r="AB64" i="11"/>
  <c r="AD64" i="11"/>
  <c r="AC64" i="11"/>
  <c r="AF64" i="11"/>
  <c r="AH64" i="11"/>
  <c r="AJ64" i="11"/>
  <c r="AL64" i="11"/>
  <c r="AN64" i="11"/>
  <c r="AP64" i="11"/>
  <c r="D64" i="11"/>
  <c r="AE64" i="11"/>
  <c r="AG64" i="11"/>
  <c r="AI64" i="11"/>
  <c r="AK64" i="11"/>
  <c r="AM64" i="11"/>
  <c r="AO64" i="11"/>
  <c r="AQ64" i="11"/>
  <c r="F72" i="11"/>
  <c r="H72" i="11"/>
  <c r="J72" i="11"/>
  <c r="L72" i="11"/>
  <c r="N72" i="11"/>
  <c r="P72" i="11"/>
  <c r="R72" i="11"/>
  <c r="T72" i="11"/>
  <c r="V72" i="11"/>
  <c r="X72" i="11"/>
  <c r="Z72" i="11"/>
  <c r="AB72" i="11"/>
  <c r="AD72" i="11"/>
  <c r="AF72" i="11"/>
  <c r="AH72" i="11"/>
  <c r="AJ72" i="11"/>
  <c r="AL72" i="11"/>
  <c r="AN72" i="11"/>
  <c r="AP72" i="11"/>
  <c r="D72" i="11"/>
  <c r="E72" i="11"/>
  <c r="G72" i="11"/>
  <c r="I72" i="11"/>
  <c r="K72" i="11"/>
  <c r="M72" i="11"/>
  <c r="O72" i="11"/>
  <c r="Q72" i="11"/>
  <c r="S72" i="11"/>
  <c r="U72" i="11"/>
  <c r="W72" i="11"/>
  <c r="Y72" i="11"/>
  <c r="AA72" i="11"/>
  <c r="AC72" i="11"/>
  <c r="AE72" i="11"/>
  <c r="AG72" i="11"/>
  <c r="AI72" i="11"/>
  <c r="AK72" i="11"/>
  <c r="AM72" i="11"/>
  <c r="AO72" i="11"/>
  <c r="AQ72" i="11"/>
  <c r="X301" i="2"/>
  <c r="AF301" i="2"/>
  <c r="AE301" i="2"/>
  <c r="Y301" i="2"/>
  <c r="E303" i="2"/>
  <c r="S302" i="2"/>
  <c r="AH302" i="2" s="1"/>
  <c r="Z302" i="2" l="1"/>
  <c r="AC302" i="2"/>
  <c r="AE302" i="2"/>
  <c r="T302" i="2"/>
  <c r="E304" i="2"/>
  <c r="S303" i="2"/>
  <c r="AC303" i="2" s="1"/>
  <c r="AH303" i="2" l="1"/>
  <c r="T303" i="2"/>
  <c r="E305" i="2"/>
  <c r="S304" i="2"/>
  <c r="Z304" i="2" l="1"/>
  <c r="AF304" i="2"/>
  <c r="AH304" i="2"/>
  <c r="AC304" i="2"/>
  <c r="AE304" i="2"/>
  <c r="V304" i="2"/>
  <c r="E306" i="2"/>
  <c r="S305" i="2"/>
  <c r="AH305" i="2" l="1"/>
  <c r="AF305" i="2"/>
  <c r="Y305" i="2"/>
  <c r="AC305" i="2"/>
  <c r="R68" i="11" s="1"/>
  <c r="V305" i="2"/>
  <c r="X305" i="2"/>
  <c r="E307" i="2"/>
  <c r="S306" i="2"/>
  <c r="Z306" i="2" s="1"/>
  <c r="S56" i="11" s="1"/>
  <c r="E48" i="11" l="1"/>
  <c r="M48" i="11"/>
  <c r="L48" i="11"/>
  <c r="T48" i="11"/>
  <c r="W48" i="11"/>
  <c r="AE48" i="11"/>
  <c r="AM48" i="11"/>
  <c r="U48" i="11"/>
  <c r="AD48" i="11"/>
  <c r="AL48" i="11"/>
  <c r="G48" i="11"/>
  <c r="F48" i="11"/>
  <c r="N48" i="11"/>
  <c r="V48" i="11"/>
  <c r="Y48" i="11"/>
  <c r="AG48" i="11"/>
  <c r="AO48" i="11"/>
  <c r="X48" i="11"/>
  <c r="AF48" i="11"/>
  <c r="AN48" i="11"/>
  <c r="I48" i="11"/>
  <c r="H48" i="11"/>
  <c r="P48" i="11"/>
  <c r="O48" i="11"/>
  <c r="AA48" i="11"/>
  <c r="AI48" i="11"/>
  <c r="AQ48" i="11"/>
  <c r="Z48" i="11"/>
  <c r="AH48" i="11"/>
  <c r="AP48" i="11"/>
  <c r="K48" i="11"/>
  <c r="J48" i="11"/>
  <c r="R48" i="11"/>
  <c r="S48" i="11"/>
  <c r="AC48" i="11"/>
  <c r="AK48" i="11"/>
  <c r="Q48" i="11"/>
  <c r="AB48" i="11"/>
  <c r="AJ48" i="11"/>
  <c r="D48" i="11"/>
  <c r="AD56" i="11"/>
  <c r="N56" i="11"/>
  <c r="AK56" i="11"/>
  <c r="U56" i="11"/>
  <c r="E56" i="11"/>
  <c r="AF56" i="11"/>
  <c r="P56" i="11"/>
  <c r="AM56" i="11"/>
  <c r="W56" i="11"/>
  <c r="G56" i="11"/>
  <c r="AH56" i="11"/>
  <c r="R56" i="11"/>
  <c r="AO56" i="11"/>
  <c r="Y56" i="11"/>
  <c r="I56" i="11"/>
  <c r="AJ56" i="11"/>
  <c r="T56" i="11"/>
  <c r="AQ56" i="11"/>
  <c r="AA56" i="11"/>
  <c r="K56" i="11"/>
  <c r="O68" i="11"/>
  <c r="AA68" i="11"/>
  <c r="AN68" i="11"/>
  <c r="X68" i="11"/>
  <c r="H68" i="11"/>
  <c r="AC68" i="11"/>
  <c r="M68" i="11"/>
  <c r="AL68" i="11"/>
  <c r="V68" i="11"/>
  <c r="F68" i="11"/>
  <c r="W68" i="11"/>
  <c r="AI68" i="11"/>
  <c r="D68" i="11"/>
  <c r="AB68" i="11"/>
  <c r="L68" i="11"/>
  <c r="AG68" i="11"/>
  <c r="Q68" i="11"/>
  <c r="AP68" i="11"/>
  <c r="Z68" i="11"/>
  <c r="J68" i="11"/>
  <c r="AL56" i="11"/>
  <c r="V56" i="11"/>
  <c r="F56" i="11"/>
  <c r="AC56" i="11"/>
  <c r="M56" i="11"/>
  <c r="AN56" i="11"/>
  <c r="X56" i="11"/>
  <c r="H56" i="11"/>
  <c r="AE56" i="11"/>
  <c r="O56" i="11"/>
  <c r="AP56" i="11"/>
  <c r="Z56" i="11"/>
  <c r="J56" i="11"/>
  <c r="AG56" i="11"/>
  <c r="Q56" i="11"/>
  <c r="D56" i="11"/>
  <c r="AB56" i="11"/>
  <c r="L56" i="11"/>
  <c r="AI56" i="11"/>
  <c r="AE68" i="11"/>
  <c r="AQ68" i="11"/>
  <c r="K68" i="11"/>
  <c r="AF68" i="11"/>
  <c r="P68" i="11"/>
  <c r="AK68" i="11"/>
  <c r="U68" i="11"/>
  <c r="E68" i="11"/>
  <c r="AD68" i="11"/>
  <c r="N68" i="11"/>
  <c r="AM68" i="11"/>
  <c r="G68" i="11"/>
  <c r="S68" i="11"/>
  <c r="AJ68" i="11"/>
  <c r="T68" i="11"/>
  <c r="AO68" i="11"/>
  <c r="Y68" i="11"/>
  <c r="I68" i="11"/>
  <c r="AH68" i="11"/>
  <c r="AH306" i="2"/>
  <c r="AF306" i="2"/>
  <c r="V306" i="2"/>
  <c r="T306" i="2"/>
  <c r="E308" i="2"/>
  <c r="S307" i="2"/>
  <c r="AF307" i="2" s="1"/>
  <c r="A3" i="10"/>
  <c r="A2" i="10"/>
  <c r="A1" i="10"/>
  <c r="A3" i="7"/>
  <c r="A2" i="7"/>
  <c r="A1" i="7"/>
  <c r="A3" i="4"/>
  <c r="A2" i="4"/>
  <c r="A1" i="4"/>
  <c r="A1" i="2"/>
  <c r="A3" i="2"/>
  <c r="A2" i="2"/>
  <c r="AH307" i="2" l="1"/>
  <c r="V307" i="2"/>
  <c r="E309" i="2"/>
  <c r="S308" i="2"/>
  <c r="W308" i="2" s="1"/>
  <c r="E44" i="11" l="1"/>
  <c r="I44" i="11"/>
  <c r="M44" i="11"/>
  <c r="Q44" i="11"/>
  <c r="U44" i="11"/>
  <c r="Y44" i="11"/>
  <c r="AC44" i="11"/>
  <c r="AG44" i="11"/>
  <c r="AK44" i="11"/>
  <c r="AO44" i="11"/>
  <c r="F44" i="11"/>
  <c r="J44" i="11"/>
  <c r="N44" i="11"/>
  <c r="R44" i="11"/>
  <c r="V44" i="11"/>
  <c r="Z44" i="11"/>
  <c r="AD44" i="11"/>
  <c r="AH44" i="11"/>
  <c r="AL44" i="11"/>
  <c r="AP44" i="11"/>
  <c r="G44" i="11"/>
  <c r="K44" i="11"/>
  <c r="O44" i="11"/>
  <c r="S44" i="11"/>
  <c r="W44" i="11"/>
  <c r="AA44" i="11"/>
  <c r="AE44" i="11"/>
  <c r="AI44" i="11"/>
  <c r="AM44" i="11"/>
  <c r="AQ44" i="11"/>
  <c r="H44" i="11"/>
  <c r="L44" i="11"/>
  <c r="P44" i="11"/>
  <c r="T44" i="11"/>
  <c r="X44" i="11"/>
  <c r="AB44" i="11"/>
  <c r="AF44" i="11"/>
  <c r="AJ44" i="11"/>
  <c r="AN44" i="11"/>
  <c r="D44" i="11"/>
  <c r="V308" i="2"/>
  <c r="AG308" i="2"/>
  <c r="E310" i="2"/>
  <c r="S309" i="2"/>
  <c r="AF309" i="2" s="1"/>
  <c r="F84" i="11" l="1"/>
  <c r="J84" i="11"/>
  <c r="N84" i="11"/>
  <c r="R84" i="11"/>
  <c r="V84" i="11"/>
  <c r="Z84" i="11"/>
  <c r="AD84" i="11"/>
  <c r="AH84" i="11"/>
  <c r="AL84" i="11"/>
  <c r="AP84" i="11"/>
  <c r="E84" i="11"/>
  <c r="I84" i="11"/>
  <c r="M84" i="11"/>
  <c r="Q84" i="11"/>
  <c r="U84" i="11"/>
  <c r="Y84" i="11"/>
  <c r="AC84" i="11"/>
  <c r="AG84" i="11"/>
  <c r="AK84" i="11"/>
  <c r="AO84" i="11"/>
  <c r="H84" i="11"/>
  <c r="L84" i="11"/>
  <c r="P84" i="11"/>
  <c r="T84" i="11"/>
  <c r="X84" i="11"/>
  <c r="AB84" i="11"/>
  <c r="AF84" i="11"/>
  <c r="AJ84" i="11"/>
  <c r="AN84" i="11"/>
  <c r="D84" i="11"/>
  <c r="G84" i="11"/>
  <c r="K84" i="11"/>
  <c r="O84" i="11"/>
  <c r="S84" i="11"/>
  <c r="W84" i="11"/>
  <c r="AA84" i="11"/>
  <c r="AE84" i="11"/>
  <c r="AI84" i="11"/>
  <c r="AM84" i="11"/>
  <c r="AQ84" i="11"/>
  <c r="AE309" i="2"/>
  <c r="T309" i="2"/>
  <c r="E311" i="2"/>
  <c r="S310" i="2"/>
  <c r="Y310" i="2" l="1"/>
  <c r="AF310" i="2"/>
  <c r="AE310" i="2"/>
  <c r="F76" i="11" s="1"/>
  <c r="V310" i="2"/>
  <c r="S311" i="2"/>
  <c r="AD76" i="11" l="1"/>
  <c r="P76" i="11"/>
  <c r="AM76" i="11"/>
  <c r="Y76" i="11"/>
  <c r="K76" i="11"/>
  <c r="AL76" i="11"/>
  <c r="X76" i="11"/>
  <c r="J76" i="11"/>
  <c r="AG76" i="11"/>
  <c r="S76" i="11"/>
  <c r="E76" i="11"/>
  <c r="AF76" i="11"/>
  <c r="R76" i="11"/>
  <c r="AO76" i="11"/>
  <c r="AA76" i="11"/>
  <c r="M76" i="11"/>
  <c r="AN76" i="11"/>
  <c r="Z76" i="11"/>
  <c r="L76" i="11"/>
  <c r="AI76" i="11"/>
  <c r="AP52" i="11"/>
  <c r="Z52" i="11"/>
  <c r="J52" i="11"/>
  <c r="W52" i="11"/>
  <c r="M52" i="11"/>
  <c r="AC52" i="11"/>
  <c r="AN52" i="11"/>
  <c r="X52" i="11"/>
  <c r="H52" i="11"/>
  <c r="S52" i="11"/>
  <c r="AD52" i="11"/>
  <c r="N52" i="11"/>
  <c r="AE52" i="11"/>
  <c r="I52" i="11"/>
  <c r="Y52" i="11"/>
  <c r="AO52" i="11"/>
  <c r="AJ52" i="11"/>
  <c r="T52" i="11"/>
  <c r="AQ52" i="11"/>
  <c r="K52" i="11"/>
  <c r="G52" i="11"/>
  <c r="AH52" i="11"/>
  <c r="R52" i="11"/>
  <c r="AM52" i="11"/>
  <c r="E52" i="11"/>
  <c r="U52" i="11"/>
  <c r="AK52" i="11"/>
  <c r="AF52" i="11"/>
  <c r="P52" i="11"/>
  <c r="AI52" i="11"/>
  <c r="AL52" i="11"/>
  <c r="V52" i="11"/>
  <c r="F52" i="11"/>
  <c r="O52" i="11"/>
  <c r="Q52" i="11"/>
  <c r="AG52" i="11"/>
  <c r="D52" i="11"/>
  <c r="AB52" i="11"/>
  <c r="L52" i="11"/>
  <c r="AA52" i="11"/>
  <c r="U76" i="11"/>
  <c r="G76" i="11"/>
  <c r="AH76" i="11"/>
  <c r="T76" i="11"/>
  <c r="AQ76" i="11"/>
  <c r="AC76" i="11"/>
  <c r="O76" i="11"/>
  <c r="AP76" i="11"/>
  <c r="AB76" i="11"/>
  <c r="N76" i="11"/>
  <c r="AK76" i="11"/>
  <c r="W76" i="11"/>
  <c r="I76" i="11"/>
  <c r="AJ76" i="11"/>
  <c r="V76" i="11"/>
  <c r="H76" i="11"/>
  <c r="AE76" i="11"/>
  <c r="Q76" i="11"/>
  <c r="D76" i="11"/>
  <c r="V311" i="2"/>
  <c r="AF311" i="2"/>
  <c r="AH311" i="2"/>
  <c r="T311" i="2"/>
  <c r="E88" i="11" l="1"/>
  <c r="AK88" i="11"/>
  <c r="S88" i="11"/>
  <c r="AG88" i="11"/>
  <c r="H88" i="11"/>
  <c r="V88" i="11"/>
  <c r="AJ88" i="11"/>
  <c r="K88" i="11"/>
  <c r="Y88" i="11"/>
  <c r="AM88" i="11"/>
  <c r="N88" i="11"/>
  <c r="AP88" i="11"/>
  <c r="Q88" i="11"/>
  <c r="AE88" i="11"/>
  <c r="F88" i="11"/>
  <c r="T88" i="11"/>
  <c r="AH88" i="11"/>
  <c r="I88" i="11"/>
  <c r="W88" i="11"/>
  <c r="L88" i="11"/>
  <c r="Z88" i="11"/>
  <c r="AN88" i="11"/>
  <c r="O88" i="11"/>
  <c r="AC88" i="11"/>
  <c r="AQ88" i="11"/>
  <c r="R88" i="11"/>
  <c r="AF88" i="11"/>
  <c r="G88" i="11"/>
  <c r="U88" i="11"/>
  <c r="J88" i="11"/>
  <c r="X88" i="11"/>
  <c r="AL88" i="11"/>
  <c r="M88" i="11"/>
  <c r="AA88" i="11"/>
  <c r="AO88" i="11"/>
  <c r="P88" i="11"/>
  <c r="AD88" i="11"/>
  <c r="AI88" i="11"/>
  <c r="AB88" i="11"/>
  <c r="I32" i="11"/>
  <c r="P32" i="11"/>
  <c r="AD32" i="11"/>
  <c r="E32" i="11"/>
  <c r="AA32" i="11"/>
  <c r="AO32" i="11"/>
  <c r="H32" i="11"/>
  <c r="V32" i="11"/>
  <c r="D32" i="11"/>
  <c r="S32" i="11"/>
  <c r="AG32" i="11"/>
  <c r="AM32" i="11"/>
  <c r="N32" i="11"/>
  <c r="AJ32" i="11"/>
  <c r="K32" i="11"/>
  <c r="Y32" i="11"/>
  <c r="AE32" i="11"/>
  <c r="F32" i="11"/>
  <c r="AB32" i="11"/>
  <c r="AP32" i="11"/>
  <c r="Q32" i="11"/>
  <c r="W32" i="11"/>
  <c r="AK32" i="11"/>
  <c r="T32" i="11"/>
  <c r="AH32" i="11"/>
  <c r="AN32" i="11"/>
  <c r="O32" i="11"/>
  <c r="AC32" i="11"/>
  <c r="L32" i="11"/>
  <c r="Z32" i="11"/>
  <c r="AF32" i="11"/>
  <c r="G32" i="11"/>
  <c r="U32" i="11"/>
  <c r="AQ32" i="11"/>
  <c r="R32" i="11"/>
  <c r="X32" i="11"/>
  <c r="AL32" i="11"/>
  <c r="M32" i="11"/>
  <c r="AI32" i="11"/>
  <c r="J32" i="11"/>
  <c r="N80" i="11"/>
  <c r="S80" i="11"/>
  <c r="AD80" i="11"/>
  <c r="P80" i="11"/>
  <c r="AM80" i="11"/>
  <c r="Y80" i="11"/>
  <c r="K80" i="11"/>
  <c r="V80" i="11"/>
  <c r="H80" i="11"/>
  <c r="AE80" i="11"/>
  <c r="Q80" i="11"/>
  <c r="D80" i="11"/>
  <c r="E80" i="11"/>
  <c r="AF80" i="11"/>
  <c r="R80" i="11"/>
  <c r="AO80" i="11"/>
  <c r="AA80" i="11"/>
  <c r="F80" i="11"/>
  <c r="AC80" i="11"/>
  <c r="O80" i="11"/>
  <c r="AP80" i="11"/>
  <c r="AB80" i="11"/>
  <c r="U80" i="11"/>
  <c r="G80" i="11"/>
  <c r="AH80" i="11"/>
  <c r="T80" i="11"/>
  <c r="AQ80" i="11"/>
  <c r="M80" i="11"/>
  <c r="AN80" i="11"/>
  <c r="Z80" i="11"/>
  <c r="L80" i="11"/>
  <c r="AI80" i="11"/>
  <c r="AK80" i="11"/>
  <c r="W80" i="11"/>
  <c r="I80" i="11"/>
  <c r="AJ80" i="11"/>
  <c r="AL80" i="11"/>
  <c r="X80" i="11"/>
  <c r="J80" i="11"/>
  <c r="AG80" i="11"/>
  <c r="D88" i="11"/>
  <c r="I40" i="11"/>
  <c r="AF40" i="11"/>
  <c r="Q40" i="11"/>
  <c r="W40" i="11"/>
  <c r="AK40" i="11"/>
  <c r="AJ40" i="11"/>
  <c r="K40" i="11"/>
  <c r="Y40" i="11"/>
  <c r="H40" i="11"/>
  <c r="V40" i="11"/>
  <c r="D40" i="11"/>
  <c r="S40" i="11"/>
  <c r="AG40" i="11"/>
  <c r="G40" i="11"/>
  <c r="U40" i="11"/>
  <c r="AA40" i="11"/>
  <c r="AO40" i="11"/>
  <c r="AE40" i="11"/>
  <c r="F40" i="11"/>
  <c r="AB40" i="11"/>
  <c r="AP40" i="11"/>
  <c r="P40" i="11"/>
  <c r="AD40" i="11"/>
  <c r="E40" i="11"/>
  <c r="AQ40" i="11"/>
  <c r="R40" i="11"/>
  <c r="AN40" i="11"/>
  <c r="O40" i="11"/>
  <c r="AC40" i="11"/>
  <c r="L40" i="11"/>
  <c r="Z40" i="11"/>
  <c r="AM40" i="11"/>
  <c r="N40" i="11"/>
  <c r="T40" i="11"/>
  <c r="AH40" i="11"/>
  <c r="X40" i="11"/>
  <c r="AL40" i="11"/>
  <c r="M40" i="11"/>
  <c r="AI40" i="11"/>
  <c r="J40" i="11"/>
  <c r="C108" i="10"/>
  <c r="E107" i="10" s="1"/>
  <c r="H108" i="10" s="1"/>
  <c r="C106" i="10"/>
  <c r="E112" i="10" s="1"/>
  <c r="C102" i="10"/>
  <c r="E110" i="10" s="1"/>
  <c r="H114" i="10" s="1"/>
  <c r="C104" i="10"/>
  <c r="BD32" i="11" l="1"/>
  <c r="BD33" i="11" s="1"/>
  <c r="BD34" i="11" s="1"/>
  <c r="BA32" i="11"/>
  <c r="BA33" i="11" s="1"/>
  <c r="BA34" i="11" s="1"/>
  <c r="BF32" i="11"/>
  <c r="BF33" i="11" s="1"/>
  <c r="BF34" i="11" s="1"/>
  <c r="BK32" i="11"/>
  <c r="BK33" i="11" s="1"/>
  <c r="BK34" i="11" s="1"/>
  <c r="BJ32" i="11"/>
  <c r="BJ33" i="11" s="1"/>
  <c r="BJ34" i="11" s="1"/>
  <c r="BC32" i="11"/>
  <c r="BC33" i="11" s="1"/>
  <c r="BC34" i="11" s="1"/>
  <c r="BG32" i="11"/>
  <c r="BG33" i="11" s="1"/>
  <c r="BG34" i="11" s="1"/>
  <c r="BB32" i="11"/>
  <c r="BB33" i="11" s="1"/>
  <c r="BB34" i="11" s="1"/>
  <c r="BI32" i="11"/>
  <c r="BI33" i="11" s="1"/>
  <c r="BI34" i="11" s="1"/>
  <c r="BE32" i="11"/>
  <c r="BE33" i="11" s="1"/>
  <c r="BE34" i="11" s="1"/>
  <c r="BH32" i="11"/>
  <c r="BH33" i="11" s="1"/>
  <c r="BH34" i="11" s="1"/>
  <c r="E103" i="10"/>
  <c r="H105" i="10" s="1"/>
  <c r="H111" i="10"/>
  <c r="B305" i="10"/>
  <c r="R305" i="10" s="1"/>
  <c r="AI305" i="10" s="1"/>
  <c r="B304" i="10"/>
  <c r="R304" i="10" s="1"/>
  <c r="AI304" i="10" s="1"/>
  <c r="B301" i="10"/>
  <c r="B306" i="10"/>
  <c r="R306" i="10" s="1"/>
  <c r="AI306" i="10" s="1"/>
  <c r="B303" i="10"/>
  <c r="R303" i="10" s="1"/>
  <c r="AI303" i="10" s="1"/>
  <c r="B302" i="10"/>
  <c r="R302" i="10" s="1"/>
  <c r="AI302" i="10" s="1"/>
  <c r="B300" i="10"/>
  <c r="R300" i="10" s="1"/>
  <c r="AI300" i="10" s="1"/>
  <c r="E301" i="10" l="1"/>
  <c r="E300" i="10"/>
  <c r="R301" i="10"/>
  <c r="AI301" i="10" s="1"/>
  <c r="E95" i="11" s="1"/>
  <c r="D300" i="10"/>
  <c r="D302" i="10"/>
  <c r="D306" i="10"/>
  <c r="D304" i="10"/>
  <c r="D303" i="10"/>
  <c r="D301" i="10"/>
  <c r="S300" i="10"/>
  <c r="D305" i="10"/>
  <c r="AP95" i="11" l="1"/>
  <c r="AL95" i="11"/>
  <c r="AH95" i="11"/>
  <c r="AD95" i="11"/>
  <c r="Z95" i="11"/>
  <c r="V95" i="11"/>
  <c r="R95" i="11"/>
  <c r="N95" i="11"/>
  <c r="J95" i="11"/>
  <c r="F95" i="11"/>
  <c r="AQ95" i="11"/>
  <c r="AM95" i="11"/>
  <c r="AI95" i="11"/>
  <c r="AE95" i="11"/>
  <c r="AA95" i="11"/>
  <c r="W95" i="11"/>
  <c r="S95" i="11"/>
  <c r="O95" i="11"/>
  <c r="K95" i="11"/>
  <c r="G95" i="11"/>
  <c r="AN95" i="11"/>
  <c r="AJ95" i="11"/>
  <c r="AF95" i="11"/>
  <c r="AB95" i="11"/>
  <c r="X95" i="11"/>
  <c r="T95" i="11"/>
  <c r="P95" i="11"/>
  <c r="L95" i="11"/>
  <c r="H95" i="11"/>
  <c r="D95" i="11"/>
  <c r="AO95" i="11"/>
  <c r="AK95" i="11"/>
  <c r="AG95" i="11"/>
  <c r="AC95" i="11"/>
  <c r="Y95" i="11"/>
  <c r="U95" i="11"/>
  <c r="Q95" i="11"/>
  <c r="M95" i="11"/>
  <c r="I95" i="11"/>
  <c r="V305" i="10"/>
  <c r="AD305" i="10"/>
  <c r="AH305" i="10"/>
  <c r="AG305" i="10"/>
  <c r="X305" i="10"/>
  <c r="AC305" i="10"/>
  <c r="W305" i="10"/>
  <c r="AB305" i="10"/>
  <c r="Y305" i="10"/>
  <c r="U305" i="10"/>
  <c r="AA305" i="10"/>
  <c r="T305" i="10"/>
  <c r="Z305" i="10"/>
  <c r="AG301" i="10"/>
  <c r="AH301" i="10"/>
  <c r="V301" i="10"/>
  <c r="U301" i="10"/>
  <c r="AD301" i="10"/>
  <c r="X301" i="10"/>
  <c r="T301" i="10"/>
  <c r="Z301" i="10"/>
  <c r="Y301" i="10"/>
  <c r="AE301" i="10"/>
  <c r="AA301" i="10"/>
  <c r="AB301" i="10"/>
  <c r="AC301" i="10"/>
  <c r="AF303" i="10"/>
  <c r="X303" i="10"/>
  <c r="U303" i="10"/>
  <c r="AA303" i="10"/>
  <c r="Z303" i="10"/>
  <c r="V303" i="10"/>
  <c r="AB303" i="10"/>
  <c r="AD303" i="10"/>
  <c r="AC303" i="10"/>
  <c r="T303" i="10"/>
  <c r="AG303" i="10"/>
  <c r="Y303" i="10"/>
  <c r="X304" i="10"/>
  <c r="V304" i="10"/>
  <c r="U304" i="10"/>
  <c r="AG304" i="10"/>
  <c r="AA304" i="10"/>
  <c r="AD304" i="10"/>
  <c r="AC304" i="10"/>
  <c r="T304" i="10"/>
  <c r="Y304" i="10"/>
  <c r="AH304" i="10"/>
  <c r="AB304" i="10"/>
  <c r="AF304" i="10"/>
  <c r="Z304" i="10"/>
  <c r="AA300" i="10"/>
  <c r="Z300" i="10"/>
  <c r="AD300" i="10"/>
  <c r="AE300" i="10"/>
  <c r="Y300" i="10"/>
  <c r="W300" i="10"/>
  <c r="AH300" i="10"/>
  <c r="AF300" i="10"/>
  <c r="AG300" i="10"/>
  <c r="V300" i="10"/>
  <c r="X300" i="10"/>
  <c r="U300" i="10"/>
  <c r="AB300" i="10"/>
  <c r="AC300" i="10"/>
  <c r="T300" i="10"/>
  <c r="AG306" i="10"/>
  <c r="Y306" i="10"/>
  <c r="AC306" i="10"/>
  <c r="AF306" i="10"/>
  <c r="Z306" i="10"/>
  <c r="V306" i="10"/>
  <c r="AD306" i="10"/>
  <c r="X306" i="10"/>
  <c r="AA306" i="10"/>
  <c r="T306" i="10"/>
  <c r="U306" i="10"/>
  <c r="AB306" i="10"/>
  <c r="Y302" i="10"/>
  <c r="U302" i="10"/>
  <c r="Z302" i="10"/>
  <c r="V302" i="10"/>
  <c r="AC302" i="10"/>
  <c r="AA302" i="10"/>
  <c r="T302" i="10"/>
  <c r="AD302" i="10"/>
  <c r="X302" i="10"/>
  <c r="AH302" i="10"/>
  <c r="AB302" i="10"/>
  <c r="AG302" i="10"/>
  <c r="AP25" i="11" l="1"/>
  <c r="AL25" i="11"/>
  <c r="AH25" i="11"/>
  <c r="AD25" i="11"/>
  <c r="Z25" i="11"/>
  <c r="V25" i="11"/>
  <c r="R25" i="11"/>
  <c r="N25" i="11"/>
  <c r="J25" i="11"/>
  <c r="F25" i="11"/>
  <c r="AQ25" i="11"/>
  <c r="AM25" i="11"/>
  <c r="AI25" i="11"/>
  <c r="AE25" i="11"/>
  <c r="AA25" i="11"/>
  <c r="W25" i="11"/>
  <c r="S25" i="11"/>
  <c r="O25" i="11"/>
  <c r="K25" i="11"/>
  <c r="G25" i="11"/>
  <c r="AN25" i="11"/>
  <c r="AJ25" i="11"/>
  <c r="AF25" i="11"/>
  <c r="AB25" i="11"/>
  <c r="X25" i="11"/>
  <c r="T25" i="11"/>
  <c r="P25" i="11"/>
  <c r="L25" i="11"/>
  <c r="H25" i="11"/>
  <c r="D25" i="11"/>
  <c r="AO25" i="11"/>
  <c r="AK25" i="11"/>
  <c r="AG25" i="11"/>
  <c r="AC25" i="11"/>
  <c r="Y25" i="11"/>
  <c r="U25" i="11"/>
  <c r="Q25" i="11"/>
  <c r="M25" i="11"/>
  <c r="I25" i="11"/>
  <c r="E25" i="11"/>
  <c r="E35" i="11"/>
  <c r="G35" i="11"/>
  <c r="I35" i="11"/>
  <c r="K35" i="11"/>
  <c r="M35" i="11"/>
  <c r="O35" i="11"/>
  <c r="Q35" i="11"/>
  <c r="S35" i="11"/>
  <c r="U35" i="11"/>
  <c r="W35" i="11"/>
  <c r="Y35" i="11"/>
  <c r="AA35" i="11"/>
  <c r="AC35" i="11"/>
  <c r="AE35" i="11"/>
  <c r="AG35" i="11"/>
  <c r="AI35" i="11"/>
  <c r="AK35" i="11"/>
  <c r="AM35" i="11"/>
  <c r="AO35" i="11"/>
  <c r="AQ35" i="11"/>
  <c r="F35" i="11"/>
  <c r="H35" i="11"/>
  <c r="J35" i="11"/>
  <c r="L35" i="11"/>
  <c r="N35" i="11"/>
  <c r="P35" i="11"/>
  <c r="R35" i="11"/>
  <c r="T35" i="11"/>
  <c r="V35" i="11"/>
  <c r="X35" i="11"/>
  <c r="Z35" i="11"/>
  <c r="AB35" i="11"/>
  <c r="AD35" i="11"/>
  <c r="AF35" i="11"/>
  <c r="AH35" i="11"/>
  <c r="AJ35" i="11"/>
  <c r="AL35" i="11"/>
  <c r="AN35" i="11"/>
  <c r="AP35" i="11"/>
  <c r="D35" i="11"/>
  <c r="E67" i="11"/>
  <c r="G67" i="11"/>
  <c r="I67" i="11"/>
  <c r="K67" i="11"/>
  <c r="M67" i="11"/>
  <c r="O67" i="11"/>
  <c r="Q67" i="11"/>
  <c r="S67" i="11"/>
  <c r="U67" i="11"/>
  <c r="W67" i="11"/>
  <c r="Y67" i="11"/>
  <c r="AA67" i="11"/>
  <c r="AC67" i="11"/>
  <c r="AE67" i="11"/>
  <c r="AG67" i="11"/>
  <c r="AI67" i="11"/>
  <c r="AK67" i="11"/>
  <c r="AM67" i="11"/>
  <c r="AO67" i="11"/>
  <c r="AQ67" i="11"/>
  <c r="F67" i="11"/>
  <c r="H67" i="11"/>
  <c r="J67" i="11"/>
  <c r="L67" i="11"/>
  <c r="N67" i="11"/>
  <c r="P67" i="11"/>
  <c r="R67" i="11"/>
  <c r="T67" i="11"/>
  <c r="V67" i="11"/>
  <c r="X67" i="11"/>
  <c r="Z67" i="11"/>
  <c r="AB67" i="11"/>
  <c r="AD67" i="11"/>
  <c r="AH67" i="11"/>
  <c r="AL67" i="11"/>
  <c r="AP67" i="11"/>
  <c r="D67" i="11"/>
  <c r="AF67" i="11"/>
  <c r="AJ67" i="11"/>
  <c r="AN67" i="11"/>
  <c r="E51" i="11"/>
  <c r="G51" i="11"/>
  <c r="I51" i="11"/>
  <c r="K51" i="11"/>
  <c r="M51" i="11"/>
  <c r="O51" i="11"/>
  <c r="Q51" i="11"/>
  <c r="F51" i="11"/>
  <c r="H51" i="11"/>
  <c r="J51" i="11"/>
  <c r="L51" i="11"/>
  <c r="P51" i="11"/>
  <c r="S51" i="11"/>
  <c r="U51" i="11"/>
  <c r="W51" i="11"/>
  <c r="Y51" i="11"/>
  <c r="AA51" i="11"/>
  <c r="AC51" i="11"/>
  <c r="AE51" i="11"/>
  <c r="AG51" i="11"/>
  <c r="AI51" i="11"/>
  <c r="AK51" i="11"/>
  <c r="AM51" i="11"/>
  <c r="AO51" i="11"/>
  <c r="AQ51" i="11"/>
  <c r="N51" i="11"/>
  <c r="R51" i="11"/>
  <c r="T51" i="11"/>
  <c r="V51" i="11"/>
  <c r="X51" i="11"/>
  <c r="Z51" i="11"/>
  <c r="AB51" i="11"/>
  <c r="AD51" i="11"/>
  <c r="AF51" i="11"/>
  <c r="AH51" i="11"/>
  <c r="AJ51" i="11"/>
  <c r="AL51" i="11"/>
  <c r="AN51" i="11"/>
  <c r="AP51" i="11"/>
  <c r="D51" i="11"/>
  <c r="F87" i="11"/>
  <c r="H87" i="11"/>
  <c r="J87" i="11"/>
  <c r="L87" i="11"/>
  <c r="N87" i="11"/>
  <c r="P87" i="11"/>
  <c r="R87" i="11"/>
  <c r="T87" i="11"/>
  <c r="V87" i="11"/>
  <c r="X87" i="11"/>
  <c r="Z87" i="11"/>
  <c r="AB87" i="11"/>
  <c r="AD87" i="11"/>
  <c r="AF87" i="11"/>
  <c r="AH87" i="11"/>
  <c r="AJ87" i="11"/>
  <c r="AL87" i="11"/>
  <c r="AN87" i="11"/>
  <c r="AP87" i="11"/>
  <c r="E87" i="11"/>
  <c r="G87" i="11"/>
  <c r="I87" i="11"/>
  <c r="K87" i="11"/>
  <c r="M87" i="11"/>
  <c r="O87" i="11"/>
  <c r="Q87" i="11"/>
  <c r="S87" i="11"/>
  <c r="U87" i="11"/>
  <c r="W87" i="11"/>
  <c r="Y87" i="11"/>
  <c r="AA87" i="11"/>
  <c r="AC87" i="11"/>
  <c r="AE87" i="11"/>
  <c r="AG87" i="11"/>
  <c r="AI87" i="11"/>
  <c r="AK87" i="11"/>
  <c r="AM87" i="11"/>
  <c r="AO87" i="11"/>
  <c r="AQ87" i="11"/>
  <c r="D87" i="11"/>
  <c r="F55" i="11"/>
  <c r="H55" i="11"/>
  <c r="J55" i="11"/>
  <c r="L55" i="11"/>
  <c r="N55" i="11"/>
  <c r="P55" i="11"/>
  <c r="R55" i="11"/>
  <c r="T55" i="11"/>
  <c r="V55" i="11"/>
  <c r="X55" i="11"/>
  <c r="Z55" i="11"/>
  <c r="AB55" i="11"/>
  <c r="AD55" i="11"/>
  <c r="AF55" i="11"/>
  <c r="AH55" i="11"/>
  <c r="AJ55" i="11"/>
  <c r="AL55" i="11"/>
  <c r="AN55" i="11"/>
  <c r="AP55" i="11"/>
  <c r="E55" i="11"/>
  <c r="G55" i="11"/>
  <c r="I55" i="11"/>
  <c r="K55" i="11"/>
  <c r="M55" i="11"/>
  <c r="O55" i="11"/>
  <c r="Q55" i="11"/>
  <c r="S55" i="11"/>
  <c r="U55" i="11"/>
  <c r="W55" i="11"/>
  <c r="Y55" i="11"/>
  <c r="AA55" i="11"/>
  <c r="AC55" i="11"/>
  <c r="AE55" i="11"/>
  <c r="AG55" i="11"/>
  <c r="AI55" i="11"/>
  <c r="AK55" i="11"/>
  <c r="AM55" i="11"/>
  <c r="AO55" i="11"/>
  <c r="AQ55" i="11"/>
  <c r="D55" i="11"/>
  <c r="E75" i="11"/>
  <c r="G75" i="11"/>
  <c r="I75" i="11"/>
  <c r="K75" i="11"/>
  <c r="M75" i="11"/>
  <c r="O75" i="11"/>
  <c r="Q75" i="11"/>
  <c r="S75" i="11"/>
  <c r="U75" i="11"/>
  <c r="W75" i="11"/>
  <c r="Y75" i="11"/>
  <c r="AA75" i="11"/>
  <c r="AC75" i="11"/>
  <c r="AE75" i="11"/>
  <c r="AG75" i="11"/>
  <c r="AI75" i="11"/>
  <c r="AK75" i="11"/>
  <c r="AM75" i="11"/>
  <c r="AO75" i="11"/>
  <c r="AQ75" i="11"/>
  <c r="D75" i="11"/>
  <c r="F75" i="11"/>
  <c r="H75" i="11"/>
  <c r="J75" i="11"/>
  <c r="L75" i="11"/>
  <c r="N75" i="11"/>
  <c r="P75" i="11"/>
  <c r="R75" i="11"/>
  <c r="T75" i="11"/>
  <c r="V75" i="11"/>
  <c r="X75" i="11"/>
  <c r="Z75" i="11"/>
  <c r="AB75" i="11"/>
  <c r="AD75" i="11"/>
  <c r="AF75" i="11"/>
  <c r="AH75" i="11"/>
  <c r="AJ75" i="11"/>
  <c r="AL75" i="11"/>
  <c r="AN75" i="11"/>
  <c r="AP75" i="11"/>
  <c r="F63" i="11"/>
  <c r="H63" i="11"/>
  <c r="J63" i="11"/>
  <c r="L63" i="11"/>
  <c r="N63" i="11"/>
  <c r="P63" i="11"/>
  <c r="R63" i="11"/>
  <c r="T63" i="11"/>
  <c r="V63" i="11"/>
  <c r="X63" i="11"/>
  <c r="Z63" i="11"/>
  <c r="AB63" i="11"/>
  <c r="AD63" i="11"/>
  <c r="AF63" i="11"/>
  <c r="AH63" i="11"/>
  <c r="AJ63" i="11"/>
  <c r="AL63" i="11"/>
  <c r="AN63" i="11"/>
  <c r="AP63" i="11"/>
  <c r="E63" i="11"/>
  <c r="G63" i="11"/>
  <c r="I63" i="11"/>
  <c r="K63" i="11"/>
  <c r="M63" i="11"/>
  <c r="O63" i="11"/>
  <c r="Q63" i="11"/>
  <c r="S63" i="11"/>
  <c r="U63" i="11"/>
  <c r="W63" i="11"/>
  <c r="Y63" i="11"/>
  <c r="AA63" i="11"/>
  <c r="AC63" i="11"/>
  <c r="AE63" i="11"/>
  <c r="AG63" i="11"/>
  <c r="AI63" i="11"/>
  <c r="AK63" i="11"/>
  <c r="AM63" i="11"/>
  <c r="AO63" i="11"/>
  <c r="AQ63" i="11"/>
  <c r="D63" i="11"/>
  <c r="F71" i="11"/>
  <c r="H71" i="11"/>
  <c r="J71" i="11"/>
  <c r="L71" i="11"/>
  <c r="N71" i="11"/>
  <c r="P71" i="11"/>
  <c r="R71" i="11"/>
  <c r="T71" i="11"/>
  <c r="V71" i="11"/>
  <c r="X71" i="11"/>
  <c r="Z71" i="11"/>
  <c r="AB71" i="11"/>
  <c r="AD71" i="11"/>
  <c r="AF71" i="11"/>
  <c r="AH71" i="11"/>
  <c r="AJ71" i="11"/>
  <c r="AL71" i="11"/>
  <c r="AN71" i="11"/>
  <c r="AP71" i="11"/>
  <c r="E71" i="11"/>
  <c r="G71" i="11"/>
  <c r="I71" i="11"/>
  <c r="K71" i="11"/>
  <c r="M71" i="11"/>
  <c r="O71" i="11"/>
  <c r="Q71" i="11"/>
  <c r="S71" i="11"/>
  <c r="U71" i="11"/>
  <c r="W71" i="11"/>
  <c r="Y71" i="11"/>
  <c r="AA71" i="11"/>
  <c r="AC71" i="11"/>
  <c r="AE71" i="11"/>
  <c r="AG71" i="11"/>
  <c r="AI71" i="11"/>
  <c r="AK71" i="11"/>
  <c r="AM71" i="11"/>
  <c r="AO71" i="11"/>
  <c r="AQ71" i="11"/>
  <c r="D71" i="11"/>
  <c r="F39" i="11"/>
  <c r="H39" i="11"/>
  <c r="J39" i="11"/>
  <c r="L39" i="11"/>
  <c r="N39" i="11"/>
  <c r="P39" i="11"/>
  <c r="R39" i="11"/>
  <c r="T39" i="11"/>
  <c r="V39" i="11"/>
  <c r="X39" i="11"/>
  <c r="Z39" i="11"/>
  <c r="AB39" i="11"/>
  <c r="AD39" i="11"/>
  <c r="AF39" i="11"/>
  <c r="AH39" i="11"/>
  <c r="AJ39" i="11"/>
  <c r="AL39" i="11"/>
  <c r="AN39" i="11"/>
  <c r="AP39" i="11"/>
  <c r="E39" i="11"/>
  <c r="G39" i="11"/>
  <c r="I39" i="11"/>
  <c r="K39" i="11"/>
  <c r="M39" i="11"/>
  <c r="O39" i="11"/>
  <c r="Q39" i="11"/>
  <c r="S39" i="11"/>
  <c r="U39" i="11"/>
  <c r="W39" i="11"/>
  <c r="Y39" i="11"/>
  <c r="AA39" i="11"/>
  <c r="AC39" i="11"/>
  <c r="AE39" i="11"/>
  <c r="AG39" i="11"/>
  <c r="AI39" i="11"/>
  <c r="AK39" i="11"/>
  <c r="AM39" i="11"/>
  <c r="AO39" i="11"/>
  <c r="AQ39" i="11"/>
  <c r="D39" i="11"/>
  <c r="E43" i="11"/>
  <c r="G43" i="11"/>
  <c r="I43" i="11"/>
  <c r="K43" i="11"/>
  <c r="M43" i="11"/>
  <c r="O43" i="11"/>
  <c r="Q43" i="11"/>
  <c r="S43" i="11"/>
  <c r="U43" i="11"/>
  <c r="W43" i="11"/>
  <c r="Y43" i="11"/>
  <c r="AA43" i="11"/>
  <c r="AC43" i="11"/>
  <c r="AE43" i="11"/>
  <c r="AG43" i="11"/>
  <c r="AI43" i="11"/>
  <c r="AK43" i="11"/>
  <c r="AM43" i="11"/>
  <c r="AO43" i="11"/>
  <c r="AQ43" i="11"/>
  <c r="F43" i="11"/>
  <c r="H43" i="11"/>
  <c r="J43" i="11"/>
  <c r="L43" i="11"/>
  <c r="N43" i="11"/>
  <c r="P43" i="11"/>
  <c r="R43" i="11"/>
  <c r="T43" i="11"/>
  <c r="V43" i="11"/>
  <c r="X43" i="11"/>
  <c r="Z43" i="11"/>
  <c r="AB43" i="11"/>
  <c r="AD43" i="11"/>
  <c r="AF43" i="11"/>
  <c r="AH43" i="11"/>
  <c r="AJ43" i="11"/>
  <c r="AL43" i="11"/>
  <c r="AN43" i="11"/>
  <c r="AP43" i="11"/>
  <c r="D43" i="11"/>
  <c r="E59" i="11"/>
  <c r="G59" i="11"/>
  <c r="I59" i="11"/>
  <c r="K59" i="11"/>
  <c r="M59" i="11"/>
  <c r="O59" i="11"/>
  <c r="Q59" i="11"/>
  <c r="S59" i="11"/>
  <c r="U59" i="11"/>
  <c r="W59" i="11"/>
  <c r="Y59" i="11"/>
  <c r="AA59" i="11"/>
  <c r="AC59" i="11"/>
  <c r="AE59" i="11"/>
  <c r="AG59" i="11"/>
  <c r="AI59" i="11"/>
  <c r="AK59" i="11"/>
  <c r="AM59" i="11"/>
  <c r="AO59" i="11"/>
  <c r="AQ59" i="11"/>
  <c r="F59" i="11"/>
  <c r="H59" i="11"/>
  <c r="J59" i="11"/>
  <c r="L59" i="11"/>
  <c r="N59" i="11"/>
  <c r="P59" i="11"/>
  <c r="R59" i="11"/>
  <c r="T59" i="11"/>
  <c r="V59" i="11"/>
  <c r="X59" i="11"/>
  <c r="Z59" i="11"/>
  <c r="AB59" i="11"/>
  <c r="AD59" i="11"/>
  <c r="AF59" i="11"/>
  <c r="AH59" i="11"/>
  <c r="AJ59" i="11"/>
  <c r="AL59" i="11"/>
  <c r="AN59" i="11"/>
  <c r="AP59" i="11"/>
  <c r="D59" i="11"/>
  <c r="S301" i="10"/>
  <c r="E302" i="10"/>
  <c r="G13" i="11" l="1"/>
  <c r="BI35" i="11"/>
  <c r="BI36" i="11" s="1"/>
  <c r="BI37" i="11" s="1"/>
  <c r="BI38" i="11" s="1"/>
  <c r="BI39" i="11" s="1"/>
  <c r="BI40" i="11" s="1"/>
  <c r="BI41" i="11" s="1"/>
  <c r="BI42" i="11" s="1"/>
  <c r="BI43" i="11" s="1"/>
  <c r="BI44" i="11" s="1"/>
  <c r="BI45" i="11" s="1"/>
  <c r="BI46" i="11" s="1"/>
  <c r="BJ35" i="11"/>
  <c r="BJ36" i="11" s="1"/>
  <c r="BJ37" i="11" s="1"/>
  <c r="BJ38" i="11" s="1"/>
  <c r="BJ39" i="11" s="1"/>
  <c r="BJ40" i="11" s="1"/>
  <c r="BJ41" i="11" s="1"/>
  <c r="BJ42" i="11" s="1"/>
  <c r="BJ43" i="11" s="1"/>
  <c r="BJ44" i="11" s="1"/>
  <c r="BJ45" i="11" s="1"/>
  <c r="BJ46" i="11" s="1"/>
  <c r="BD35" i="11"/>
  <c r="BD36" i="11" s="1"/>
  <c r="BD37" i="11" s="1"/>
  <c r="BD38" i="11" s="1"/>
  <c r="BD39" i="11" s="1"/>
  <c r="BD40" i="11" s="1"/>
  <c r="BD41" i="11" s="1"/>
  <c r="BD42" i="11" s="1"/>
  <c r="BD43" i="11" s="1"/>
  <c r="BD44" i="11" s="1"/>
  <c r="BD45" i="11" s="1"/>
  <c r="BD46" i="11" s="1"/>
  <c r="BB35" i="11"/>
  <c r="BB36" i="11" s="1"/>
  <c r="BB37" i="11" s="1"/>
  <c r="BB38" i="11" s="1"/>
  <c r="BB39" i="11" s="1"/>
  <c r="BB40" i="11" s="1"/>
  <c r="BB41" i="11" s="1"/>
  <c r="BB42" i="11" s="1"/>
  <c r="BB43" i="11" s="1"/>
  <c r="BB44" i="11" s="1"/>
  <c r="BB45" i="11" s="1"/>
  <c r="BB46" i="11" s="1"/>
  <c r="BK35" i="11"/>
  <c r="BK36" i="11" s="1"/>
  <c r="BK37" i="11" s="1"/>
  <c r="BK38" i="11" s="1"/>
  <c r="BK39" i="11" s="1"/>
  <c r="BK40" i="11" s="1"/>
  <c r="BK41" i="11" s="1"/>
  <c r="BK42" i="11" s="1"/>
  <c r="BK43" i="11" s="1"/>
  <c r="BK44" i="11" s="1"/>
  <c r="BK45" i="11" s="1"/>
  <c r="BK46" i="11" s="1"/>
  <c r="BH35" i="11"/>
  <c r="BH36" i="11" s="1"/>
  <c r="BH37" i="11" s="1"/>
  <c r="BH38" i="11" s="1"/>
  <c r="BH39" i="11" s="1"/>
  <c r="BH40" i="11" s="1"/>
  <c r="BH41" i="11" s="1"/>
  <c r="BH42" i="11" s="1"/>
  <c r="BH43" i="11" s="1"/>
  <c r="BH44" i="11" s="1"/>
  <c r="BH45" i="11" s="1"/>
  <c r="BH46" i="11" s="1"/>
  <c r="BG35" i="11"/>
  <c r="BG36" i="11" s="1"/>
  <c r="BG37" i="11" s="1"/>
  <c r="BG38" i="11" s="1"/>
  <c r="BG39" i="11" s="1"/>
  <c r="BG40" i="11" s="1"/>
  <c r="BG41" i="11" s="1"/>
  <c r="BG42" i="11" s="1"/>
  <c r="BG43" i="11" s="1"/>
  <c r="BG44" i="11" s="1"/>
  <c r="BG45" i="11" s="1"/>
  <c r="BG46" i="11" s="1"/>
  <c r="BF35" i="11"/>
  <c r="BF36" i="11" s="1"/>
  <c r="BF37" i="11" s="1"/>
  <c r="BF38" i="11" s="1"/>
  <c r="BF39" i="11" s="1"/>
  <c r="BF40" i="11" s="1"/>
  <c r="BF41" i="11" s="1"/>
  <c r="BF42" i="11" s="1"/>
  <c r="BF43" i="11" s="1"/>
  <c r="BF44" i="11" s="1"/>
  <c r="BF45" i="11" s="1"/>
  <c r="BF46" i="11" s="1"/>
  <c r="BE35" i="11"/>
  <c r="BE36" i="11" s="1"/>
  <c r="BE37" i="11" s="1"/>
  <c r="BE38" i="11" s="1"/>
  <c r="BE39" i="11" s="1"/>
  <c r="BE40" i="11" s="1"/>
  <c r="BE41" i="11" s="1"/>
  <c r="BE42" i="11" s="1"/>
  <c r="BE43" i="11" s="1"/>
  <c r="BE44" i="11" s="1"/>
  <c r="BE45" i="11" s="1"/>
  <c r="BE46" i="11" s="1"/>
  <c r="BC35" i="11"/>
  <c r="BC36" i="11" s="1"/>
  <c r="BC37" i="11" s="1"/>
  <c r="BC38" i="11" s="1"/>
  <c r="BC39" i="11" s="1"/>
  <c r="BC40" i="11" s="1"/>
  <c r="BC41" i="11" s="1"/>
  <c r="BC42" i="11" s="1"/>
  <c r="BC43" i="11" s="1"/>
  <c r="BC44" i="11" s="1"/>
  <c r="BC45" i="11" s="1"/>
  <c r="BC46" i="11" s="1"/>
  <c r="BA35" i="11"/>
  <c r="BA36" i="11" s="1"/>
  <c r="BA37" i="11" s="1"/>
  <c r="BA38" i="11" s="1"/>
  <c r="BA39" i="11" s="1"/>
  <c r="BA40" i="11" s="1"/>
  <c r="BA41" i="11" s="1"/>
  <c r="BA42" i="11" s="1"/>
  <c r="BA43" i="11" s="1"/>
  <c r="BA44" i="11" s="1"/>
  <c r="BA45" i="11" s="1"/>
  <c r="BA46" i="11" s="1"/>
  <c r="BB25" i="11"/>
  <c r="BD25" i="11"/>
  <c r="BF25" i="11"/>
  <c r="BH25" i="11"/>
  <c r="BJ25" i="11"/>
  <c r="BC25" i="11"/>
  <c r="BG25" i="11"/>
  <c r="BK25" i="11"/>
  <c r="BA25" i="11"/>
  <c r="BE25" i="11"/>
  <c r="BI25" i="11"/>
  <c r="AU25" i="11"/>
  <c r="AT25" i="11"/>
  <c r="AV25" i="11"/>
  <c r="AR25" i="11"/>
  <c r="AS25" i="11" s="1"/>
  <c r="AF301" i="10"/>
  <c r="W301" i="10"/>
  <c r="S302" i="10"/>
  <c r="AE302" i="10" s="1"/>
  <c r="E303" i="10"/>
  <c r="V21" i="11"/>
  <c r="Y21" i="11"/>
  <c r="X21" i="11"/>
  <c r="L21" i="11"/>
  <c r="F21" i="11"/>
  <c r="O21" i="11"/>
  <c r="Q21" i="11"/>
  <c r="S21" i="11"/>
  <c r="AA21" i="11"/>
  <c r="U21" i="11"/>
  <c r="H21" i="11"/>
  <c r="J21" i="11"/>
  <c r="AM21" i="11"/>
  <c r="M21" i="11"/>
  <c r="G21" i="11"/>
  <c r="AN21" i="11"/>
  <c r="AQ21" i="11"/>
  <c r="E21" i="11"/>
  <c r="AL21" i="11"/>
  <c r="AO21" i="11"/>
  <c r="I21" i="11"/>
  <c r="K21" i="11"/>
  <c r="AP21" i="11"/>
  <c r="AK21" i="11"/>
  <c r="AJ21" i="11"/>
  <c r="AH21" i="11"/>
  <c r="AC21" i="11"/>
  <c r="AG21" i="11"/>
  <c r="AF21" i="11"/>
  <c r="AI21" i="11"/>
  <c r="AE21" i="11"/>
  <c r="AD21" i="11"/>
  <c r="AB21" i="11"/>
  <c r="W21" i="11"/>
  <c r="N21" i="11"/>
  <c r="P21" i="11"/>
  <c r="R21" i="11"/>
  <c r="Z21" i="11"/>
  <c r="T21" i="11"/>
  <c r="D21" i="11"/>
  <c r="AF23" i="11"/>
  <c r="AA23" i="11"/>
  <c r="T23" i="11"/>
  <c r="V23" i="11"/>
  <c r="X23" i="11"/>
  <c r="AD23" i="11"/>
  <c r="AB23" i="11"/>
  <c r="S23" i="11"/>
  <c r="P23" i="11"/>
  <c r="K23" i="11"/>
  <c r="F23" i="11"/>
  <c r="M23" i="11"/>
  <c r="J23" i="11"/>
  <c r="O23" i="11"/>
  <c r="N23" i="11"/>
  <c r="I23" i="11"/>
  <c r="AO23" i="11"/>
  <c r="AP23" i="11"/>
  <c r="W23" i="11"/>
  <c r="D23" i="11"/>
  <c r="E23" i="11"/>
  <c r="AE23" i="11"/>
  <c r="G23" i="11"/>
  <c r="AK23" i="11"/>
  <c r="AN23" i="11"/>
  <c r="AH23" i="11"/>
  <c r="AG23" i="11"/>
  <c r="L23" i="11"/>
  <c r="AJ23" i="11"/>
  <c r="R23" i="11"/>
  <c r="AL23" i="11"/>
  <c r="Z23" i="11"/>
  <c r="AC23" i="11"/>
  <c r="H23" i="11"/>
  <c r="Q23" i="11"/>
  <c r="AI23" i="11"/>
  <c r="U23" i="11"/>
  <c r="AM23" i="11"/>
  <c r="Y23" i="11"/>
  <c r="AQ23" i="11"/>
  <c r="AD20" i="11"/>
  <c r="P20" i="11"/>
  <c r="AF20" i="11"/>
  <c r="Q20" i="11"/>
  <c r="H20" i="11"/>
  <c r="X20" i="11"/>
  <c r="AJ20" i="11"/>
  <c r="AC20" i="11"/>
  <c r="M20" i="11"/>
  <c r="AM20" i="11"/>
  <c r="U20" i="11"/>
  <c r="Y20" i="11"/>
  <c r="AQ20" i="11"/>
  <c r="L20" i="11"/>
  <c r="AO20" i="11"/>
  <c r="AL20" i="11"/>
  <c r="AB20" i="11"/>
  <c r="V20" i="11"/>
  <c r="I20" i="11"/>
  <c r="E20" i="11"/>
  <c r="D20" i="11"/>
  <c r="F20" i="11"/>
  <c r="Z20" i="11"/>
  <c r="AE20" i="11"/>
  <c r="AP20" i="11"/>
  <c r="J20" i="11"/>
  <c r="AH20" i="11"/>
  <c r="N20" i="11"/>
  <c r="K20" i="11"/>
  <c r="S20" i="11"/>
  <c r="R20" i="11"/>
  <c r="G20" i="11"/>
  <c r="AG20" i="11"/>
  <c r="O20" i="11"/>
  <c r="T20" i="11"/>
  <c r="AK20" i="11"/>
  <c r="AN20" i="11"/>
  <c r="W20" i="11"/>
  <c r="AA20" i="11"/>
  <c r="AI20" i="11"/>
  <c r="AD24" i="11"/>
  <c r="U24" i="11"/>
  <c r="AH24" i="11"/>
  <c r="AK24" i="11"/>
  <c r="AL24" i="11"/>
  <c r="L24" i="11"/>
  <c r="Z24" i="11"/>
  <c r="F24" i="11"/>
  <c r="H24" i="11"/>
  <c r="G24" i="11"/>
  <c r="P24" i="11"/>
  <c r="O24" i="11"/>
  <c r="V24" i="11"/>
  <c r="AE24" i="11"/>
  <c r="AO24" i="11"/>
  <c r="AJ24" i="11"/>
  <c r="R24" i="11"/>
  <c r="AC24" i="11"/>
  <c r="Y24" i="11"/>
  <c r="T24" i="11"/>
  <c r="AG24" i="11"/>
  <c r="AB24" i="11"/>
  <c r="J24" i="11"/>
  <c r="M24" i="11"/>
  <c r="AA24" i="11"/>
  <c r="W24" i="11"/>
  <c r="AI24" i="11"/>
  <c r="AM24" i="11"/>
  <c r="AQ24" i="11"/>
  <c r="N24" i="11"/>
  <c r="S24" i="11"/>
  <c r="I24" i="11"/>
  <c r="AF24" i="11"/>
  <c r="E24" i="11"/>
  <c r="AN24" i="11"/>
  <c r="Q24" i="11"/>
  <c r="K24" i="11"/>
  <c r="AP24" i="11"/>
  <c r="X24" i="11"/>
  <c r="D24" i="11"/>
  <c r="AN19" i="11"/>
  <c r="AL19" i="11"/>
  <c r="S19" i="11"/>
  <c r="Z19" i="11"/>
  <c r="AQ19" i="11"/>
  <c r="O19" i="11"/>
  <c r="AH19" i="11"/>
  <c r="AG19" i="11"/>
  <c r="W19" i="11"/>
  <c r="X19" i="11"/>
  <c r="AD19" i="11"/>
  <c r="M19" i="11"/>
  <c r="AC19" i="11"/>
  <c r="AI19" i="11"/>
  <c r="G19" i="11"/>
  <c r="N19" i="11"/>
  <c r="Q19" i="11"/>
  <c r="V19" i="11"/>
  <c r="AJ19" i="11"/>
  <c r="Y19" i="11"/>
  <c r="AK19" i="11"/>
  <c r="AM19" i="11"/>
  <c r="I19" i="11"/>
  <c r="AP19" i="11"/>
  <c r="E19" i="11"/>
  <c r="AO19" i="11"/>
  <c r="AE19" i="11"/>
  <c r="AF19" i="11"/>
  <c r="J19" i="11"/>
  <c r="AA19" i="11"/>
  <c r="T19" i="11"/>
  <c r="AB19" i="11"/>
  <c r="P19" i="11"/>
  <c r="K19" i="11"/>
  <c r="L19" i="11"/>
  <c r="H19" i="11"/>
  <c r="U19" i="11"/>
  <c r="R19" i="11"/>
  <c r="F19" i="11"/>
  <c r="D19" i="11"/>
  <c r="AK22" i="11"/>
  <c r="M22" i="11"/>
  <c r="AF22" i="11"/>
  <c r="U22" i="11"/>
  <c r="AC22" i="11"/>
  <c r="E22" i="11"/>
  <c r="Q22" i="11"/>
  <c r="Y22" i="11"/>
  <c r="AN22" i="11"/>
  <c r="Z22" i="11"/>
  <c r="AJ22" i="11"/>
  <c r="R22" i="11"/>
  <c r="S22" i="11"/>
  <c r="T22" i="11"/>
  <c r="AB22" i="11"/>
  <c r="AA22" i="11"/>
  <c r="P22" i="11"/>
  <c r="X22" i="11"/>
  <c r="J22" i="11"/>
  <c r="G22" i="11"/>
  <c r="F22" i="11"/>
  <c r="AE22" i="11"/>
  <c r="AO22" i="11"/>
  <c r="AI22" i="11"/>
  <c r="AQ22" i="11"/>
  <c r="L22" i="11"/>
  <c r="H22" i="11"/>
  <c r="AM22" i="11"/>
  <c r="K22" i="11"/>
  <c r="AL22" i="11"/>
  <c r="V22" i="11"/>
  <c r="O22" i="11"/>
  <c r="AD22" i="11"/>
  <c r="I22" i="11"/>
  <c r="W22" i="11"/>
  <c r="AG22" i="11"/>
  <c r="AP22" i="11"/>
  <c r="N22" i="11"/>
  <c r="AH22" i="11"/>
  <c r="D22" i="11"/>
  <c r="N17" i="11"/>
  <c r="V17" i="11"/>
  <c r="K17" i="11"/>
  <c r="Z17" i="11"/>
  <c r="AF17" i="11"/>
  <c r="AK17" i="11"/>
  <c r="P17" i="11"/>
  <c r="Y17" i="11"/>
  <c r="AI17" i="11"/>
  <c r="AN17" i="11"/>
  <c r="AO17" i="11"/>
  <c r="AE17" i="11"/>
  <c r="E17" i="11"/>
  <c r="X17" i="11"/>
  <c r="L17" i="11"/>
  <c r="AD17" i="11"/>
  <c r="T17" i="11"/>
  <c r="H17" i="11"/>
  <c r="R17" i="11"/>
  <c r="AJ17" i="11"/>
  <c r="M17" i="11"/>
  <c r="AP17" i="11"/>
  <c r="U17" i="11"/>
  <c r="AG17" i="11"/>
  <c r="AC17" i="11"/>
  <c r="I17" i="11"/>
  <c r="AA17" i="11"/>
  <c r="AH17" i="11"/>
  <c r="AM17" i="11"/>
  <c r="F17" i="11"/>
  <c r="W17" i="11"/>
  <c r="AQ17" i="11"/>
  <c r="G17" i="11"/>
  <c r="O17" i="11"/>
  <c r="AB17" i="11"/>
  <c r="S17" i="11"/>
  <c r="Q17" i="11"/>
  <c r="J17" i="11"/>
  <c r="AL17" i="11"/>
  <c r="D17" i="11"/>
  <c r="AN13" i="11"/>
  <c r="AJ13" i="11"/>
  <c r="E13" i="11"/>
  <c r="AQ13" i="11"/>
  <c r="AM13" i="11"/>
  <c r="L13" i="11"/>
  <c r="AD13" i="11"/>
  <c r="V13" i="11"/>
  <c r="O13" i="11"/>
  <c r="AO13" i="11"/>
  <c r="AL13" i="11"/>
  <c r="AE13" i="11"/>
  <c r="W13" i="11"/>
  <c r="X13" i="11"/>
  <c r="P13" i="11"/>
  <c r="H13" i="11"/>
  <c r="AH13" i="11"/>
  <c r="Z13" i="11"/>
  <c r="S13" i="11"/>
  <c r="K13" i="11"/>
  <c r="AP13" i="11"/>
  <c r="AI13" i="11"/>
  <c r="AA13" i="11"/>
  <c r="R13" i="11"/>
  <c r="N13" i="11"/>
  <c r="Y13" i="11"/>
  <c r="U13" i="11"/>
  <c r="Q13" i="11"/>
  <c r="AG13" i="11"/>
  <c r="AC13" i="11"/>
  <c r="J13" i="11"/>
  <c r="F13" i="11"/>
  <c r="AK13" i="11"/>
  <c r="M13" i="11"/>
  <c r="I13" i="11"/>
  <c r="AF13" i="11"/>
  <c r="AB13" i="11"/>
  <c r="T13" i="11"/>
  <c r="D13" i="11"/>
  <c r="AG15" i="11"/>
  <c r="K15" i="11"/>
  <c r="P15" i="11"/>
  <c r="Q15" i="11"/>
  <c r="AN15" i="11"/>
  <c r="Y15" i="11"/>
  <c r="R15" i="11"/>
  <c r="AB15" i="11"/>
  <c r="AH15" i="11"/>
  <c r="AD15" i="11"/>
  <c r="AL15" i="11"/>
  <c r="T15" i="11"/>
  <c r="AM15" i="11"/>
  <c r="L15" i="11"/>
  <c r="AQ15" i="11"/>
  <c r="N15" i="11"/>
  <c r="U15" i="11"/>
  <c r="AK15" i="11"/>
  <c r="AC15" i="11"/>
  <c r="V15" i="11"/>
  <c r="W15" i="11"/>
  <c r="J15" i="11"/>
  <c r="AA15" i="11"/>
  <c r="AJ15" i="11"/>
  <c r="E15" i="11"/>
  <c r="O15" i="11"/>
  <c r="AI15" i="11"/>
  <c r="F15" i="11"/>
  <c r="S15" i="11"/>
  <c r="M15" i="11"/>
  <c r="AP15" i="11"/>
  <c r="X15" i="11"/>
  <c r="AO15" i="11"/>
  <c r="Z15" i="11"/>
  <c r="AF15" i="11"/>
  <c r="AE15" i="11"/>
  <c r="I15" i="11"/>
  <c r="G15" i="11"/>
  <c r="H15" i="11"/>
  <c r="D15" i="11"/>
  <c r="AQ18" i="11"/>
  <c r="AN18" i="11"/>
  <c r="AO18" i="11"/>
  <c r="AL18" i="11"/>
  <c r="AM18" i="11"/>
  <c r="AJ18" i="11"/>
  <c r="AC18" i="11"/>
  <c r="AH18" i="11"/>
  <c r="AI18" i="11"/>
  <c r="AF18" i="11"/>
  <c r="AG18" i="11"/>
  <c r="AD18" i="11"/>
  <c r="AE18" i="11"/>
  <c r="AB18" i="11"/>
  <c r="U18" i="11"/>
  <c r="Z18" i="11"/>
  <c r="AA18" i="11"/>
  <c r="X18" i="11"/>
  <c r="V18" i="11"/>
  <c r="T18" i="11"/>
  <c r="R18" i="11"/>
  <c r="P18" i="11"/>
  <c r="N18" i="11"/>
  <c r="L18" i="11"/>
  <c r="J18" i="11"/>
  <c r="H18" i="11"/>
  <c r="F18" i="11"/>
  <c r="Y18" i="11"/>
  <c r="W18" i="11"/>
  <c r="M18" i="11"/>
  <c r="S18" i="11"/>
  <c r="Q18" i="11"/>
  <c r="O18" i="11"/>
  <c r="E18" i="11"/>
  <c r="K18" i="11"/>
  <c r="I18" i="11"/>
  <c r="G18" i="11"/>
  <c r="AK18" i="11"/>
  <c r="AP18" i="11"/>
  <c r="D18" i="11"/>
  <c r="AM16" i="11"/>
  <c r="AL16" i="11"/>
  <c r="O16" i="11"/>
  <c r="Q16" i="11"/>
  <c r="AB16" i="11"/>
  <c r="Z16" i="11"/>
  <c r="AO16" i="11"/>
  <c r="AD16" i="11"/>
  <c r="L16" i="11"/>
  <c r="E16" i="11"/>
  <c r="X16" i="11"/>
  <c r="Y16" i="11"/>
  <c r="F16" i="11"/>
  <c r="AE16" i="11"/>
  <c r="AI16" i="11"/>
  <c r="H16" i="11"/>
  <c r="AJ16" i="11"/>
  <c r="K16" i="11"/>
  <c r="AP16" i="11"/>
  <c r="G16" i="11"/>
  <c r="U16" i="11"/>
  <c r="AA16" i="11"/>
  <c r="V16" i="11"/>
  <c r="J16" i="11"/>
  <c r="M16" i="11"/>
  <c r="AN16" i="11"/>
  <c r="N16" i="11"/>
  <c r="AG16" i="11"/>
  <c r="AK16" i="11"/>
  <c r="AF16" i="11"/>
  <c r="AH16" i="11"/>
  <c r="AC16" i="11"/>
  <c r="P16" i="11"/>
  <c r="R16" i="11"/>
  <c r="W16" i="11"/>
  <c r="I16" i="11"/>
  <c r="T16" i="11"/>
  <c r="AQ16" i="11"/>
  <c r="S16" i="11"/>
  <c r="D16" i="11"/>
  <c r="C25" i="11" l="1"/>
  <c r="BA16" i="11"/>
  <c r="BC16" i="11"/>
  <c r="BE16" i="11"/>
  <c r="BG16" i="11"/>
  <c r="BI16" i="11"/>
  <c r="BK16" i="11"/>
  <c r="BB16" i="11"/>
  <c r="BF16" i="11"/>
  <c r="BJ16" i="11"/>
  <c r="BD16" i="11"/>
  <c r="BH16" i="11"/>
  <c r="BA18" i="11"/>
  <c r="BC18" i="11"/>
  <c r="BE18" i="11"/>
  <c r="BG18" i="11"/>
  <c r="BI18" i="11"/>
  <c r="BK18" i="11"/>
  <c r="BD18" i="11"/>
  <c r="BH18" i="11"/>
  <c r="BB18" i="11"/>
  <c r="BF18" i="11"/>
  <c r="BJ18" i="11"/>
  <c r="BB15" i="11"/>
  <c r="BD15" i="11"/>
  <c r="BF15" i="11"/>
  <c r="BH15" i="11"/>
  <c r="BJ15" i="11"/>
  <c r="BA15" i="11"/>
  <c r="BE15" i="11"/>
  <c r="BI15" i="11"/>
  <c r="BC15" i="11"/>
  <c r="BG15" i="11"/>
  <c r="BK15" i="11"/>
  <c r="BA13" i="11"/>
  <c r="BE13" i="11"/>
  <c r="BI13" i="11"/>
  <c r="BC13" i="11"/>
  <c r="BK13" i="11"/>
  <c r="BG13" i="11"/>
  <c r="BJ13" i="11"/>
  <c r="BF13" i="11"/>
  <c r="BH13" i="11"/>
  <c r="BD13" i="11"/>
  <c r="BA20" i="11"/>
  <c r="BC20" i="11"/>
  <c r="BE20" i="11"/>
  <c r="BG20" i="11"/>
  <c r="BI20" i="11"/>
  <c r="BK20" i="11"/>
  <c r="BB20" i="11"/>
  <c r="BF20" i="11"/>
  <c r="BJ20" i="11"/>
  <c r="BD20" i="11"/>
  <c r="BH20" i="11"/>
  <c r="BB13" i="11"/>
  <c r="BB17" i="11"/>
  <c r="BD17" i="11"/>
  <c r="BF17" i="11"/>
  <c r="BH17" i="11"/>
  <c r="BJ17" i="11"/>
  <c r="BC17" i="11"/>
  <c r="BG17" i="11"/>
  <c r="BK17" i="11"/>
  <c r="BA17" i="11"/>
  <c r="BE17" i="11"/>
  <c r="BI17" i="11"/>
  <c r="C17" i="11" s="1"/>
  <c r="BA22" i="11"/>
  <c r="BC22" i="11"/>
  <c r="BE22" i="11"/>
  <c r="BG22" i="11"/>
  <c r="BI22" i="11"/>
  <c r="BK22" i="11"/>
  <c r="BD22" i="11"/>
  <c r="BH22" i="11"/>
  <c r="BB22" i="11"/>
  <c r="BF22" i="11"/>
  <c r="BJ22" i="11"/>
  <c r="BB19" i="11"/>
  <c r="BD19" i="11"/>
  <c r="BF19" i="11"/>
  <c r="BH19" i="11"/>
  <c r="BJ19" i="11"/>
  <c r="BA19" i="11"/>
  <c r="BE19" i="11"/>
  <c r="BI19" i="11"/>
  <c r="BC19" i="11"/>
  <c r="BG19" i="11"/>
  <c r="BK19" i="11"/>
  <c r="BA24" i="11"/>
  <c r="BC24" i="11"/>
  <c r="BE24" i="11"/>
  <c r="BG24" i="11"/>
  <c r="BI24" i="11"/>
  <c r="BK24" i="11"/>
  <c r="BB24" i="11"/>
  <c r="BF24" i="11"/>
  <c r="BJ24" i="11"/>
  <c r="BD24" i="11"/>
  <c r="BH24" i="11"/>
  <c r="BB23" i="11"/>
  <c r="BD23" i="11"/>
  <c r="BF23" i="11"/>
  <c r="BH23" i="11"/>
  <c r="BJ23" i="11"/>
  <c r="BA23" i="11"/>
  <c r="BE23" i="11"/>
  <c r="BI23" i="11"/>
  <c r="BC23" i="11"/>
  <c r="BG23" i="11"/>
  <c r="BK23" i="11"/>
  <c r="BB21" i="11"/>
  <c r="BD21" i="11"/>
  <c r="BF21" i="11"/>
  <c r="BH21" i="11"/>
  <c r="BJ21" i="11"/>
  <c r="BC21" i="11"/>
  <c r="BG21" i="11"/>
  <c r="BK21" i="11"/>
  <c r="BA21" i="11"/>
  <c r="BE21" i="11"/>
  <c r="BI21" i="11"/>
  <c r="AU16" i="11"/>
  <c r="AV16" i="11"/>
  <c r="AU18" i="11"/>
  <c r="AV18" i="11"/>
  <c r="AU15" i="11"/>
  <c r="AV15" i="11"/>
  <c r="AU13" i="11"/>
  <c r="AV13" i="11"/>
  <c r="AU17" i="11"/>
  <c r="AV17" i="11"/>
  <c r="AU22" i="11"/>
  <c r="AV22" i="11"/>
  <c r="AU19" i="11"/>
  <c r="AV19" i="11"/>
  <c r="AU24" i="11"/>
  <c r="AV24" i="11"/>
  <c r="AU23" i="11"/>
  <c r="AV23" i="11"/>
  <c r="AU21" i="11"/>
  <c r="AV21" i="11"/>
  <c r="AU20" i="11"/>
  <c r="AV20" i="11"/>
  <c r="W302" i="10"/>
  <c r="AF302" i="10"/>
  <c r="S303" i="10"/>
  <c r="W303" i="10" s="1"/>
  <c r="E304" i="10"/>
  <c r="AT16" i="11"/>
  <c r="AR16" i="11"/>
  <c r="AS16" i="11" s="1"/>
  <c r="AT18" i="11"/>
  <c r="AR18" i="11"/>
  <c r="AS18" i="11" s="1"/>
  <c r="AR15" i="11"/>
  <c r="AS15" i="11" s="1"/>
  <c r="AT15" i="11"/>
  <c r="AT13" i="11"/>
  <c r="AR13" i="11"/>
  <c r="AS13" i="11" s="1"/>
  <c r="AR17" i="11"/>
  <c r="AT17" i="11"/>
  <c r="AT22" i="11"/>
  <c r="AR22" i="11"/>
  <c r="AS22" i="11" s="1"/>
  <c r="AT19" i="11"/>
  <c r="AR19" i="11"/>
  <c r="AS19" i="11" s="1"/>
  <c r="AT24" i="11"/>
  <c r="AR24" i="11"/>
  <c r="AS24" i="11" s="1"/>
  <c r="AT23" i="11"/>
  <c r="AR23" i="11"/>
  <c r="AS23" i="11" s="1"/>
  <c r="AT21" i="11"/>
  <c r="AR21" i="11"/>
  <c r="AS21" i="11" s="1"/>
  <c r="AT20" i="11"/>
  <c r="AR20" i="11"/>
  <c r="AS20" i="11" s="1"/>
  <c r="C23" i="11" l="1"/>
  <c r="C19" i="11"/>
  <c r="C21" i="11"/>
  <c r="C24" i="11"/>
  <c r="C22" i="11"/>
  <c r="C20" i="11"/>
  <c r="C18" i="11"/>
  <c r="C15" i="11"/>
  <c r="C13" i="11"/>
  <c r="C16" i="11"/>
  <c r="AS17" i="11"/>
  <c r="AH303" i="10"/>
  <c r="AE303" i="10"/>
  <c r="S304" i="10"/>
  <c r="E305" i="10"/>
  <c r="AE304" i="10" l="1"/>
  <c r="W304" i="10"/>
  <c r="S305" i="10"/>
  <c r="E306" i="10"/>
  <c r="S306" i="10" s="1"/>
  <c r="AH306" i="10" s="1"/>
  <c r="F91" i="11" s="1"/>
  <c r="AK91" i="11" l="1"/>
  <c r="AC91" i="11"/>
  <c r="U91" i="11"/>
  <c r="M91" i="11"/>
  <c r="E91" i="11"/>
  <c r="AJ91" i="11"/>
  <c r="AB91" i="11"/>
  <c r="T91" i="11"/>
  <c r="L91" i="11"/>
  <c r="AQ91" i="11"/>
  <c r="AI91" i="11"/>
  <c r="AA91" i="11"/>
  <c r="S91" i="11"/>
  <c r="K91" i="11"/>
  <c r="AP91" i="11"/>
  <c r="AH91" i="11"/>
  <c r="Z91" i="11"/>
  <c r="R91" i="11"/>
  <c r="J91" i="11"/>
  <c r="AO91" i="11"/>
  <c r="AG91" i="11"/>
  <c r="Y91" i="11"/>
  <c r="Q91" i="11"/>
  <c r="I91" i="11"/>
  <c r="AN91" i="11"/>
  <c r="AF91" i="11"/>
  <c r="X91" i="11"/>
  <c r="P91" i="11"/>
  <c r="H91" i="11"/>
  <c r="AM91" i="11"/>
  <c r="AE91" i="11"/>
  <c r="W91" i="11"/>
  <c r="O91" i="11"/>
  <c r="G91" i="11"/>
  <c r="AL91" i="11"/>
  <c r="AD91" i="11"/>
  <c r="V91" i="11"/>
  <c r="N91" i="11"/>
  <c r="D91" i="11"/>
  <c r="AF305" i="10"/>
  <c r="AE305" i="10"/>
  <c r="W306" i="10"/>
  <c r="AC47" i="11" s="1"/>
  <c r="AE306" i="10"/>
  <c r="F79" i="11" s="1"/>
  <c r="O10" i="11" l="1"/>
  <c r="D10" i="11"/>
  <c r="AC79" i="11"/>
  <c r="E83" i="11"/>
  <c r="AP83" i="11"/>
  <c r="Z83" i="11"/>
  <c r="J83" i="11"/>
  <c r="AI83" i="11"/>
  <c r="S83" i="11"/>
  <c r="AN83" i="11"/>
  <c r="X83" i="11"/>
  <c r="H83" i="11"/>
  <c r="AG83" i="11"/>
  <c r="Q83" i="11"/>
  <c r="AL83" i="11"/>
  <c r="V83" i="11"/>
  <c r="F83" i="11"/>
  <c r="AE83" i="11"/>
  <c r="O83" i="11"/>
  <c r="AJ83" i="11"/>
  <c r="T83" i="11"/>
  <c r="D83" i="11"/>
  <c r="AC83" i="11"/>
  <c r="M83" i="11"/>
  <c r="AH83" i="11"/>
  <c r="R83" i="11"/>
  <c r="AQ83" i="11"/>
  <c r="AA83" i="11"/>
  <c r="K83" i="11"/>
  <c r="AF83" i="11"/>
  <c r="P83" i="11"/>
  <c r="AO83" i="11"/>
  <c r="Y83" i="11"/>
  <c r="I83" i="11"/>
  <c r="AD83" i="11"/>
  <c r="N83" i="11"/>
  <c r="AM83" i="11"/>
  <c r="W83" i="11"/>
  <c r="G83" i="11"/>
  <c r="AB83" i="11"/>
  <c r="L83" i="11"/>
  <c r="AK83" i="11"/>
  <c r="U83" i="11"/>
  <c r="AL79" i="11"/>
  <c r="AE79" i="11"/>
  <c r="X79" i="11"/>
  <c r="Q79" i="11"/>
  <c r="J79" i="11"/>
  <c r="AP79" i="11"/>
  <c r="AI79" i="11"/>
  <c r="AB79" i="11"/>
  <c r="U79" i="11"/>
  <c r="AD79" i="11"/>
  <c r="W79" i="11"/>
  <c r="P79" i="11"/>
  <c r="I79" i="11"/>
  <c r="AO79" i="11"/>
  <c r="AH79" i="11"/>
  <c r="AA79" i="11"/>
  <c r="T79" i="11"/>
  <c r="M79" i="11"/>
  <c r="D79" i="11"/>
  <c r="AD47" i="11"/>
  <c r="W47" i="11"/>
  <c r="P47" i="11"/>
  <c r="I47" i="11"/>
  <c r="AO47" i="11"/>
  <c r="Z47" i="11"/>
  <c r="S47" i="11"/>
  <c r="L47" i="11"/>
  <c r="E47" i="11"/>
  <c r="AK47" i="11"/>
  <c r="V47" i="11"/>
  <c r="O47" i="11"/>
  <c r="H47" i="11"/>
  <c r="AN47" i="11"/>
  <c r="AG47" i="11"/>
  <c r="AH47" i="11"/>
  <c r="AA47" i="11"/>
  <c r="T47" i="11"/>
  <c r="M47" i="11"/>
  <c r="D47" i="11"/>
  <c r="V79" i="11"/>
  <c r="O79" i="11"/>
  <c r="H79" i="11"/>
  <c r="AN79" i="11"/>
  <c r="AG79" i="11"/>
  <c r="Z79" i="11"/>
  <c r="S79" i="11"/>
  <c r="L79" i="11"/>
  <c r="E79" i="11"/>
  <c r="AK79" i="11"/>
  <c r="N79" i="11"/>
  <c r="G79" i="11"/>
  <c r="AM79" i="11"/>
  <c r="AF79" i="11"/>
  <c r="Y79" i="11"/>
  <c r="R79" i="11"/>
  <c r="K79" i="11"/>
  <c r="AQ79" i="11"/>
  <c r="AJ79" i="11"/>
  <c r="N47" i="11"/>
  <c r="G47" i="11"/>
  <c r="AM47" i="11"/>
  <c r="AF47" i="11"/>
  <c r="Y47" i="11"/>
  <c r="J47" i="11"/>
  <c r="AP47" i="11"/>
  <c r="AI47" i="11"/>
  <c r="AB47" i="11"/>
  <c r="U47" i="11"/>
  <c r="F47" i="11"/>
  <c r="AL47" i="11"/>
  <c r="AE47" i="11"/>
  <c r="X47" i="11"/>
  <c r="Q47" i="11"/>
  <c r="R47" i="11"/>
  <c r="K47" i="11"/>
  <c r="AQ47" i="11"/>
  <c r="AJ47" i="11"/>
  <c r="AG10" i="11"/>
  <c r="I10" i="11"/>
  <c r="AI10" i="11"/>
  <c r="AD10" i="11"/>
  <c r="S10" i="11"/>
  <c r="X10" i="11"/>
  <c r="R10" i="11"/>
  <c r="H10" i="11"/>
  <c r="AQ10" i="11"/>
  <c r="AE10" i="11"/>
  <c r="Y10" i="11"/>
  <c r="AA10" i="11"/>
  <c r="AB10" i="11"/>
  <c r="Q10" i="11"/>
  <c r="N10" i="11"/>
  <c r="AN10" i="11"/>
  <c r="P10" i="11"/>
  <c r="F10" i="11"/>
  <c r="AO10" i="11"/>
  <c r="M10" i="11"/>
  <c r="W10" i="11"/>
  <c r="AH10" i="11"/>
  <c r="AP10" i="11"/>
  <c r="L10" i="11"/>
  <c r="AL10" i="11"/>
  <c r="AK10" i="11"/>
  <c r="AC10" i="11"/>
  <c r="AM10" i="11"/>
  <c r="K10" i="11"/>
  <c r="U10" i="11"/>
  <c r="AF10" i="11"/>
  <c r="E10" i="11"/>
  <c r="G10" i="11"/>
  <c r="Z10" i="11"/>
  <c r="AJ10" i="11"/>
  <c r="J10" i="11"/>
  <c r="T10" i="11"/>
  <c r="V10" i="11"/>
  <c r="AN11" i="11"/>
  <c r="AO11" i="11"/>
  <c r="Q11" i="11"/>
  <c r="AM11" i="11"/>
  <c r="AD11" i="11"/>
  <c r="Z11" i="11"/>
  <c r="AH11" i="11"/>
  <c r="E14" i="11"/>
  <c r="S14" i="11"/>
  <c r="AI14" i="11"/>
  <c r="AD14" i="11"/>
  <c r="AM14" i="11" l="1"/>
  <c r="N11" i="11"/>
  <c r="AL14" i="11"/>
  <c r="AP14" i="11"/>
  <c r="J14" i="11"/>
  <c r="AJ14" i="11"/>
  <c r="E11" i="11"/>
  <c r="G11" i="11"/>
  <c r="D11" i="11"/>
  <c r="Y11" i="11"/>
  <c r="R11" i="11"/>
  <c r="G14" i="11"/>
  <c r="H14" i="11"/>
  <c r="BC47" i="11"/>
  <c r="BC48" i="11" s="1"/>
  <c r="BC49" i="11" s="1"/>
  <c r="BC50" i="11" s="1"/>
  <c r="BC51" i="11" s="1"/>
  <c r="BC52" i="11" s="1"/>
  <c r="BC53" i="11" s="1"/>
  <c r="BC54" i="11" s="1"/>
  <c r="BC55" i="11" s="1"/>
  <c r="BC56" i="11" s="1"/>
  <c r="BC57" i="11" s="1"/>
  <c r="BC58" i="11" s="1"/>
  <c r="BC59" i="11" s="1"/>
  <c r="BC60" i="11" s="1"/>
  <c r="BC61" i="11" s="1"/>
  <c r="BC62" i="11" s="1"/>
  <c r="BC63" i="11" s="1"/>
  <c r="BC64" i="11" s="1"/>
  <c r="BC65" i="11" s="1"/>
  <c r="BC66" i="11" s="1"/>
  <c r="BC67" i="11" s="1"/>
  <c r="BC68" i="11" s="1"/>
  <c r="BC69" i="11" s="1"/>
  <c r="BC70" i="11" s="1"/>
  <c r="BC71" i="11" s="1"/>
  <c r="BC72" i="11" s="1"/>
  <c r="BC73" i="11" s="1"/>
  <c r="BC74" i="11" s="1"/>
  <c r="BC75" i="11" s="1"/>
  <c r="BC76" i="11" s="1"/>
  <c r="BC77" i="11" s="1"/>
  <c r="BC78" i="11" s="1"/>
  <c r="BC79" i="11" s="1"/>
  <c r="BC80" i="11" s="1"/>
  <c r="BC81" i="11" s="1"/>
  <c r="BC82" i="11" s="1"/>
  <c r="BC83" i="11" s="1"/>
  <c r="BC84" i="11" s="1"/>
  <c r="BC85" i="11" s="1"/>
  <c r="BC86" i="11" s="1"/>
  <c r="BC87" i="11" s="1"/>
  <c r="BC88" i="11" s="1"/>
  <c r="BC89" i="11" s="1"/>
  <c r="BC90" i="11" s="1"/>
  <c r="BC91" i="11" s="1"/>
  <c r="BC92" i="11" s="1"/>
  <c r="BC93" i="11" s="1"/>
  <c r="BC94" i="11" s="1"/>
  <c r="BC95" i="11" s="1"/>
  <c r="BH47" i="11"/>
  <c r="BH48" i="11" s="1"/>
  <c r="BH49" i="11" s="1"/>
  <c r="BH50" i="11" s="1"/>
  <c r="BH51" i="11" s="1"/>
  <c r="BH52" i="11" s="1"/>
  <c r="BH53" i="11" s="1"/>
  <c r="BH54" i="11" s="1"/>
  <c r="BH55" i="11" s="1"/>
  <c r="BH56" i="11" s="1"/>
  <c r="BH57" i="11" s="1"/>
  <c r="BH58" i="11" s="1"/>
  <c r="BH59" i="11" s="1"/>
  <c r="BH60" i="11" s="1"/>
  <c r="BH61" i="11" s="1"/>
  <c r="BH62" i="11" s="1"/>
  <c r="BH63" i="11" s="1"/>
  <c r="BH64" i="11" s="1"/>
  <c r="BH65" i="11" s="1"/>
  <c r="BH66" i="11" s="1"/>
  <c r="BH67" i="11" s="1"/>
  <c r="BH68" i="11" s="1"/>
  <c r="BH69" i="11" s="1"/>
  <c r="BH70" i="11" s="1"/>
  <c r="BH71" i="11" s="1"/>
  <c r="BH72" i="11" s="1"/>
  <c r="BH73" i="11" s="1"/>
  <c r="BH74" i="11" s="1"/>
  <c r="BH75" i="11" s="1"/>
  <c r="BH76" i="11" s="1"/>
  <c r="BH77" i="11" s="1"/>
  <c r="BH78" i="11" s="1"/>
  <c r="BH79" i="11" s="1"/>
  <c r="BH80" i="11" s="1"/>
  <c r="BH81" i="11" s="1"/>
  <c r="BH82" i="11" s="1"/>
  <c r="BH83" i="11" s="1"/>
  <c r="BH84" i="11" s="1"/>
  <c r="BH85" i="11" s="1"/>
  <c r="BH86" i="11" s="1"/>
  <c r="BH87" i="11" s="1"/>
  <c r="BH88" i="11" s="1"/>
  <c r="BH89" i="11" s="1"/>
  <c r="BH90" i="11" s="1"/>
  <c r="BH91" i="11" s="1"/>
  <c r="BH92" i="11" s="1"/>
  <c r="BH93" i="11" s="1"/>
  <c r="BH94" i="11" s="1"/>
  <c r="BH95" i="11" s="1"/>
  <c r="BJ47" i="11"/>
  <c r="BJ48" i="11" s="1"/>
  <c r="BJ49" i="11" s="1"/>
  <c r="BJ50" i="11" s="1"/>
  <c r="BJ51" i="11" s="1"/>
  <c r="BJ52" i="11" s="1"/>
  <c r="BJ53" i="11" s="1"/>
  <c r="BJ54" i="11" s="1"/>
  <c r="BJ55" i="11" s="1"/>
  <c r="BJ56" i="11" s="1"/>
  <c r="BJ57" i="11" s="1"/>
  <c r="BJ58" i="11" s="1"/>
  <c r="BJ59" i="11" s="1"/>
  <c r="BJ60" i="11" s="1"/>
  <c r="BJ61" i="11" s="1"/>
  <c r="BJ62" i="11" s="1"/>
  <c r="BJ63" i="11" s="1"/>
  <c r="BJ64" i="11" s="1"/>
  <c r="BJ65" i="11" s="1"/>
  <c r="BJ66" i="11" s="1"/>
  <c r="BJ67" i="11" s="1"/>
  <c r="BJ68" i="11" s="1"/>
  <c r="BJ69" i="11" s="1"/>
  <c r="BJ70" i="11" s="1"/>
  <c r="BJ71" i="11" s="1"/>
  <c r="BJ72" i="11" s="1"/>
  <c r="BJ73" i="11" s="1"/>
  <c r="BJ74" i="11" s="1"/>
  <c r="BJ75" i="11" s="1"/>
  <c r="BJ76" i="11" s="1"/>
  <c r="BJ77" i="11" s="1"/>
  <c r="BJ78" i="11" s="1"/>
  <c r="BJ79" i="11" s="1"/>
  <c r="BJ80" i="11" s="1"/>
  <c r="BJ81" i="11" s="1"/>
  <c r="BJ82" i="11" s="1"/>
  <c r="BJ83" i="11" s="1"/>
  <c r="BJ84" i="11" s="1"/>
  <c r="BJ85" i="11" s="1"/>
  <c r="BJ86" i="11" s="1"/>
  <c r="BJ87" i="11" s="1"/>
  <c r="BJ88" i="11" s="1"/>
  <c r="BJ89" i="11" s="1"/>
  <c r="BJ90" i="11" s="1"/>
  <c r="BJ91" i="11" s="1"/>
  <c r="BJ92" i="11" s="1"/>
  <c r="BJ93" i="11" s="1"/>
  <c r="BJ94" i="11" s="1"/>
  <c r="BJ95" i="11" s="1"/>
  <c r="BA47" i="11"/>
  <c r="BA48" i="11" s="1"/>
  <c r="BA49" i="11" s="1"/>
  <c r="BA50" i="11" s="1"/>
  <c r="BA51" i="11" s="1"/>
  <c r="BA52" i="11" s="1"/>
  <c r="BA53" i="11" s="1"/>
  <c r="BA54" i="11" s="1"/>
  <c r="BA55" i="11" s="1"/>
  <c r="BA56" i="11" s="1"/>
  <c r="BA57" i="11" s="1"/>
  <c r="BA58" i="11" s="1"/>
  <c r="BA59" i="11" s="1"/>
  <c r="BA60" i="11" s="1"/>
  <c r="BA61" i="11" s="1"/>
  <c r="BA62" i="11" s="1"/>
  <c r="BA63" i="11" s="1"/>
  <c r="BA64" i="11" s="1"/>
  <c r="BA65" i="11" s="1"/>
  <c r="BA66" i="11" s="1"/>
  <c r="BA67" i="11" s="1"/>
  <c r="BA68" i="11" s="1"/>
  <c r="BA69" i="11" s="1"/>
  <c r="BA70" i="11" s="1"/>
  <c r="BA71" i="11" s="1"/>
  <c r="BA72" i="11" s="1"/>
  <c r="BA73" i="11" s="1"/>
  <c r="BA74" i="11" s="1"/>
  <c r="BA75" i="11" s="1"/>
  <c r="BA76" i="11" s="1"/>
  <c r="BA77" i="11" s="1"/>
  <c r="BA78" i="11" s="1"/>
  <c r="BA79" i="11" s="1"/>
  <c r="BA80" i="11" s="1"/>
  <c r="BA81" i="11" s="1"/>
  <c r="BA82" i="11" s="1"/>
  <c r="BA83" i="11" s="1"/>
  <c r="BA84" i="11" s="1"/>
  <c r="BA85" i="11" s="1"/>
  <c r="BA86" i="11" s="1"/>
  <c r="BA87" i="11" s="1"/>
  <c r="BA88" i="11" s="1"/>
  <c r="BA89" i="11" s="1"/>
  <c r="BA90" i="11" s="1"/>
  <c r="BA91" i="11" s="1"/>
  <c r="BA92" i="11" s="1"/>
  <c r="BA93" i="11" s="1"/>
  <c r="BA94" i="11" s="1"/>
  <c r="BA95" i="11" s="1"/>
  <c r="BG47" i="11"/>
  <c r="BG48" i="11" s="1"/>
  <c r="BG49" i="11" s="1"/>
  <c r="BG50" i="11" s="1"/>
  <c r="BG51" i="11" s="1"/>
  <c r="BG52" i="11" s="1"/>
  <c r="BG53" i="11" s="1"/>
  <c r="BG54" i="11" s="1"/>
  <c r="BG55" i="11" s="1"/>
  <c r="BG56" i="11" s="1"/>
  <c r="BG57" i="11" s="1"/>
  <c r="BG58" i="11" s="1"/>
  <c r="BG59" i="11" s="1"/>
  <c r="BG60" i="11" s="1"/>
  <c r="BG61" i="11" s="1"/>
  <c r="BG62" i="11" s="1"/>
  <c r="BG63" i="11" s="1"/>
  <c r="BG64" i="11" s="1"/>
  <c r="BG65" i="11" s="1"/>
  <c r="BG66" i="11" s="1"/>
  <c r="BG67" i="11" s="1"/>
  <c r="BG68" i="11" s="1"/>
  <c r="BG69" i="11" s="1"/>
  <c r="BG70" i="11" s="1"/>
  <c r="BG71" i="11" s="1"/>
  <c r="BG72" i="11" s="1"/>
  <c r="BG73" i="11" s="1"/>
  <c r="BG74" i="11" s="1"/>
  <c r="BG75" i="11" s="1"/>
  <c r="BG76" i="11" s="1"/>
  <c r="BG77" i="11" s="1"/>
  <c r="BG78" i="11" s="1"/>
  <c r="BG79" i="11" s="1"/>
  <c r="BG80" i="11" s="1"/>
  <c r="BG81" i="11" s="1"/>
  <c r="BG82" i="11" s="1"/>
  <c r="BG83" i="11" s="1"/>
  <c r="BG84" i="11" s="1"/>
  <c r="BG85" i="11" s="1"/>
  <c r="BG86" i="11" s="1"/>
  <c r="BG87" i="11" s="1"/>
  <c r="BG88" i="11" s="1"/>
  <c r="BG89" i="11" s="1"/>
  <c r="BG90" i="11" s="1"/>
  <c r="BG91" i="11" s="1"/>
  <c r="BG92" i="11" s="1"/>
  <c r="BG93" i="11" s="1"/>
  <c r="BG94" i="11" s="1"/>
  <c r="BG95" i="11" s="1"/>
  <c r="BD47" i="11"/>
  <c r="BD48" i="11" s="1"/>
  <c r="BD49" i="11" s="1"/>
  <c r="BD50" i="11" s="1"/>
  <c r="BD51" i="11" s="1"/>
  <c r="BD52" i="11" s="1"/>
  <c r="BD53" i="11" s="1"/>
  <c r="BD54" i="11" s="1"/>
  <c r="BD55" i="11" s="1"/>
  <c r="BD56" i="11" s="1"/>
  <c r="BD57" i="11" s="1"/>
  <c r="BD58" i="11" s="1"/>
  <c r="BD59" i="11" s="1"/>
  <c r="BD60" i="11" s="1"/>
  <c r="BD61" i="11" s="1"/>
  <c r="BD62" i="11" s="1"/>
  <c r="BD63" i="11" s="1"/>
  <c r="BD64" i="11" s="1"/>
  <c r="BD65" i="11" s="1"/>
  <c r="BD66" i="11" s="1"/>
  <c r="BD67" i="11" s="1"/>
  <c r="BD68" i="11" s="1"/>
  <c r="BD69" i="11" s="1"/>
  <c r="BD70" i="11" s="1"/>
  <c r="BD71" i="11" s="1"/>
  <c r="BD72" i="11" s="1"/>
  <c r="BD73" i="11" s="1"/>
  <c r="BD74" i="11" s="1"/>
  <c r="BD75" i="11" s="1"/>
  <c r="BD76" i="11" s="1"/>
  <c r="BD77" i="11" s="1"/>
  <c r="BD78" i="11" s="1"/>
  <c r="BD79" i="11" s="1"/>
  <c r="BD80" i="11" s="1"/>
  <c r="BD81" i="11" s="1"/>
  <c r="BD82" i="11" s="1"/>
  <c r="BD83" i="11" s="1"/>
  <c r="BD84" i="11" s="1"/>
  <c r="BD85" i="11" s="1"/>
  <c r="BD86" i="11" s="1"/>
  <c r="BD87" i="11" s="1"/>
  <c r="BD88" i="11" s="1"/>
  <c r="BD89" i="11" s="1"/>
  <c r="BD90" i="11" s="1"/>
  <c r="BD91" i="11" s="1"/>
  <c r="BD92" i="11" s="1"/>
  <c r="BD93" i="11" s="1"/>
  <c r="BD94" i="11" s="1"/>
  <c r="BD95" i="11" s="1"/>
  <c r="BF47" i="11"/>
  <c r="BF48" i="11" s="1"/>
  <c r="BF49" i="11" s="1"/>
  <c r="BF50" i="11" s="1"/>
  <c r="BF51" i="11" s="1"/>
  <c r="BF52" i="11" s="1"/>
  <c r="BF53" i="11" s="1"/>
  <c r="BF54" i="11" s="1"/>
  <c r="BF55" i="11" s="1"/>
  <c r="BF56" i="11" s="1"/>
  <c r="BF57" i="11" s="1"/>
  <c r="BF58" i="11" s="1"/>
  <c r="BF59" i="11" s="1"/>
  <c r="BF60" i="11" s="1"/>
  <c r="BF61" i="11" s="1"/>
  <c r="BF62" i="11" s="1"/>
  <c r="BF63" i="11" s="1"/>
  <c r="BF64" i="11" s="1"/>
  <c r="BF65" i="11" s="1"/>
  <c r="BF66" i="11" s="1"/>
  <c r="BF67" i="11" s="1"/>
  <c r="BF68" i="11" s="1"/>
  <c r="BF69" i="11" s="1"/>
  <c r="BF70" i="11" s="1"/>
  <c r="BF71" i="11" s="1"/>
  <c r="BF72" i="11" s="1"/>
  <c r="BF73" i="11" s="1"/>
  <c r="BF74" i="11" s="1"/>
  <c r="BF75" i="11" s="1"/>
  <c r="BF76" i="11" s="1"/>
  <c r="BF77" i="11" s="1"/>
  <c r="BF78" i="11" s="1"/>
  <c r="BF79" i="11" s="1"/>
  <c r="BF80" i="11" s="1"/>
  <c r="BF81" i="11" s="1"/>
  <c r="BF82" i="11" s="1"/>
  <c r="BF83" i="11" s="1"/>
  <c r="BF84" i="11" s="1"/>
  <c r="BF85" i="11" s="1"/>
  <c r="BF86" i="11" s="1"/>
  <c r="BF87" i="11" s="1"/>
  <c r="BF88" i="11" s="1"/>
  <c r="BF89" i="11" s="1"/>
  <c r="BF90" i="11" s="1"/>
  <c r="BF91" i="11" s="1"/>
  <c r="BF92" i="11" s="1"/>
  <c r="BF93" i="11" s="1"/>
  <c r="BF94" i="11" s="1"/>
  <c r="BF95" i="11" s="1"/>
  <c r="BB47" i="11"/>
  <c r="BB48" i="11" s="1"/>
  <c r="BB49" i="11" s="1"/>
  <c r="BB50" i="11" s="1"/>
  <c r="BB51" i="11" s="1"/>
  <c r="BB52" i="11" s="1"/>
  <c r="BB53" i="11" s="1"/>
  <c r="BB54" i="11" s="1"/>
  <c r="BB55" i="11" s="1"/>
  <c r="BB56" i="11" s="1"/>
  <c r="BB57" i="11" s="1"/>
  <c r="BB58" i="11" s="1"/>
  <c r="BB59" i="11" s="1"/>
  <c r="BB60" i="11" s="1"/>
  <c r="BB61" i="11" s="1"/>
  <c r="BB62" i="11" s="1"/>
  <c r="BB63" i="11" s="1"/>
  <c r="BB64" i="11" s="1"/>
  <c r="BB65" i="11" s="1"/>
  <c r="BB66" i="11" s="1"/>
  <c r="BB67" i="11" s="1"/>
  <c r="BB68" i="11" s="1"/>
  <c r="BB69" i="11" s="1"/>
  <c r="BB70" i="11" s="1"/>
  <c r="BB71" i="11" s="1"/>
  <c r="BB72" i="11" s="1"/>
  <c r="BB73" i="11" s="1"/>
  <c r="BB74" i="11" s="1"/>
  <c r="BB75" i="11" s="1"/>
  <c r="BB76" i="11" s="1"/>
  <c r="BB77" i="11" s="1"/>
  <c r="BB78" i="11" s="1"/>
  <c r="BB79" i="11" s="1"/>
  <c r="BB80" i="11" s="1"/>
  <c r="BB81" i="11" s="1"/>
  <c r="BB82" i="11" s="1"/>
  <c r="BB83" i="11" s="1"/>
  <c r="BB84" i="11" s="1"/>
  <c r="BB85" i="11" s="1"/>
  <c r="BB86" i="11" s="1"/>
  <c r="BB87" i="11" s="1"/>
  <c r="BB88" i="11" s="1"/>
  <c r="BB89" i="11" s="1"/>
  <c r="BB90" i="11" s="1"/>
  <c r="BB91" i="11" s="1"/>
  <c r="BB92" i="11" s="1"/>
  <c r="BB93" i="11" s="1"/>
  <c r="BB94" i="11" s="1"/>
  <c r="BB95" i="11" s="1"/>
  <c r="BE47" i="11"/>
  <c r="BE48" i="11" s="1"/>
  <c r="BE49" i="11" s="1"/>
  <c r="BE50" i="11" s="1"/>
  <c r="BE51" i="11" s="1"/>
  <c r="BE52" i="11" s="1"/>
  <c r="BE53" i="11" s="1"/>
  <c r="BE54" i="11" s="1"/>
  <c r="BE55" i="11" s="1"/>
  <c r="BE56" i="11" s="1"/>
  <c r="BE57" i="11" s="1"/>
  <c r="BE58" i="11" s="1"/>
  <c r="BE59" i="11" s="1"/>
  <c r="BE60" i="11" s="1"/>
  <c r="BE61" i="11" s="1"/>
  <c r="BE62" i="11" s="1"/>
  <c r="BE63" i="11" s="1"/>
  <c r="BE64" i="11" s="1"/>
  <c r="BE65" i="11" s="1"/>
  <c r="BE66" i="11" s="1"/>
  <c r="BE67" i="11" s="1"/>
  <c r="BE68" i="11" s="1"/>
  <c r="BE69" i="11" s="1"/>
  <c r="BE70" i="11" s="1"/>
  <c r="BE71" i="11" s="1"/>
  <c r="BE72" i="11" s="1"/>
  <c r="BE73" i="11" s="1"/>
  <c r="BE74" i="11" s="1"/>
  <c r="BE75" i="11" s="1"/>
  <c r="BE76" i="11" s="1"/>
  <c r="BE77" i="11" s="1"/>
  <c r="BE78" i="11" s="1"/>
  <c r="BE79" i="11" s="1"/>
  <c r="BE80" i="11" s="1"/>
  <c r="BE81" i="11" s="1"/>
  <c r="BE82" i="11" s="1"/>
  <c r="BE83" i="11" s="1"/>
  <c r="BE84" i="11" s="1"/>
  <c r="BE85" i="11" s="1"/>
  <c r="BE86" i="11" s="1"/>
  <c r="BE87" i="11" s="1"/>
  <c r="BE88" i="11" s="1"/>
  <c r="BE89" i="11" s="1"/>
  <c r="BE90" i="11" s="1"/>
  <c r="BE91" i="11" s="1"/>
  <c r="BE92" i="11" s="1"/>
  <c r="BE93" i="11" s="1"/>
  <c r="BE94" i="11" s="1"/>
  <c r="BE95" i="11" s="1"/>
  <c r="BK47" i="11"/>
  <c r="BK48" i="11" s="1"/>
  <c r="BK49" i="11" s="1"/>
  <c r="BK50" i="11" s="1"/>
  <c r="BK51" i="11" s="1"/>
  <c r="BK52" i="11" s="1"/>
  <c r="BK53" i="11" s="1"/>
  <c r="BK54" i="11" s="1"/>
  <c r="BK55" i="11" s="1"/>
  <c r="BK56" i="11" s="1"/>
  <c r="BK57" i="11" s="1"/>
  <c r="BK58" i="11" s="1"/>
  <c r="BK59" i="11" s="1"/>
  <c r="BK60" i="11" s="1"/>
  <c r="BK61" i="11" s="1"/>
  <c r="BK62" i="11" s="1"/>
  <c r="BK63" i="11" s="1"/>
  <c r="BK64" i="11" s="1"/>
  <c r="BK65" i="11" s="1"/>
  <c r="BK66" i="11" s="1"/>
  <c r="BK67" i="11" s="1"/>
  <c r="BK68" i="11" s="1"/>
  <c r="BK69" i="11" s="1"/>
  <c r="BK70" i="11" s="1"/>
  <c r="BK71" i="11" s="1"/>
  <c r="BK72" i="11" s="1"/>
  <c r="BK73" i="11" s="1"/>
  <c r="BK74" i="11" s="1"/>
  <c r="BK75" i="11" s="1"/>
  <c r="BK76" i="11" s="1"/>
  <c r="BK77" i="11" s="1"/>
  <c r="BK78" i="11" s="1"/>
  <c r="BK79" i="11" s="1"/>
  <c r="BK80" i="11" s="1"/>
  <c r="BK81" i="11" s="1"/>
  <c r="BK82" i="11" s="1"/>
  <c r="BK83" i="11" s="1"/>
  <c r="BK84" i="11" s="1"/>
  <c r="BK85" i="11" s="1"/>
  <c r="BK86" i="11" s="1"/>
  <c r="BK87" i="11" s="1"/>
  <c r="BK88" i="11" s="1"/>
  <c r="BK89" i="11" s="1"/>
  <c r="BK90" i="11" s="1"/>
  <c r="BK91" i="11" s="1"/>
  <c r="BK92" i="11" s="1"/>
  <c r="BK93" i="11" s="1"/>
  <c r="BK94" i="11" s="1"/>
  <c r="BK95" i="11" s="1"/>
  <c r="BI47" i="11"/>
  <c r="BI48" i="11" s="1"/>
  <c r="BI49" i="11" s="1"/>
  <c r="BI50" i="11" s="1"/>
  <c r="BI51" i="11" s="1"/>
  <c r="BI52" i="11" s="1"/>
  <c r="BI53" i="11" s="1"/>
  <c r="BI54" i="11" s="1"/>
  <c r="BI55" i="11" s="1"/>
  <c r="BI56" i="11" s="1"/>
  <c r="BI57" i="11" s="1"/>
  <c r="BI58" i="11" s="1"/>
  <c r="BI59" i="11" s="1"/>
  <c r="BI60" i="11" s="1"/>
  <c r="BI61" i="11" s="1"/>
  <c r="BI62" i="11" s="1"/>
  <c r="BI63" i="11" s="1"/>
  <c r="BI64" i="11" s="1"/>
  <c r="BI65" i="11" s="1"/>
  <c r="BI66" i="11" s="1"/>
  <c r="BI67" i="11" s="1"/>
  <c r="BI68" i="11" s="1"/>
  <c r="BI69" i="11" s="1"/>
  <c r="BI70" i="11" s="1"/>
  <c r="BI71" i="11" s="1"/>
  <c r="BI72" i="11" s="1"/>
  <c r="BI73" i="11" s="1"/>
  <c r="BI74" i="11" s="1"/>
  <c r="BI75" i="11" s="1"/>
  <c r="BI76" i="11" s="1"/>
  <c r="BI77" i="11" s="1"/>
  <c r="BI78" i="11" s="1"/>
  <c r="BI79" i="11" s="1"/>
  <c r="BI80" i="11" s="1"/>
  <c r="BI81" i="11" s="1"/>
  <c r="BI82" i="11" s="1"/>
  <c r="BI83" i="11" s="1"/>
  <c r="BI84" i="11" s="1"/>
  <c r="BI85" i="11" s="1"/>
  <c r="BI86" i="11" s="1"/>
  <c r="BI87" i="11" s="1"/>
  <c r="BI88" i="11" s="1"/>
  <c r="BI89" i="11" s="1"/>
  <c r="BI90" i="11" s="1"/>
  <c r="BI91" i="11" s="1"/>
  <c r="BI92" i="11" s="1"/>
  <c r="BI93" i="11" s="1"/>
  <c r="BI94" i="11" s="1"/>
  <c r="BI95" i="11" s="1"/>
  <c r="BC10" i="11"/>
  <c r="BE10" i="11"/>
  <c r="BG10" i="11"/>
  <c r="BI10" i="11"/>
  <c r="BK10" i="11"/>
  <c r="BB10" i="11"/>
  <c r="BD10" i="11"/>
  <c r="BF10" i="11"/>
  <c r="BH10" i="11"/>
  <c r="BJ10" i="11"/>
  <c r="BA10" i="11"/>
  <c r="AQ14" i="11"/>
  <c r="AQ11" i="11"/>
  <c r="AI11" i="11"/>
  <c r="D14" i="11"/>
  <c r="AO14" i="11"/>
  <c r="I14" i="11"/>
  <c r="K14" i="11"/>
  <c r="AA14" i="11"/>
  <c r="AN14" i="11"/>
  <c r="R14" i="11"/>
  <c r="AH14" i="11"/>
  <c r="M14" i="11"/>
  <c r="AG11" i="11"/>
  <c r="T11" i="11"/>
  <c r="AB11" i="11"/>
  <c r="AF11" i="11"/>
  <c r="AC11" i="11"/>
  <c r="AU10" i="11"/>
  <c r="V14" i="11"/>
  <c r="AL11" i="11"/>
  <c r="N14" i="11"/>
  <c r="P14" i="11"/>
  <c r="X14" i="11"/>
  <c r="Z14" i="11"/>
  <c r="O14" i="11"/>
  <c r="U14" i="11"/>
  <c r="Q14" i="11"/>
  <c r="AK14" i="11"/>
  <c r="AG14" i="11"/>
  <c r="AC14" i="11"/>
  <c r="T14" i="11"/>
  <c r="W14" i="11"/>
  <c r="L14" i="11"/>
  <c r="AB14" i="11"/>
  <c r="AE14" i="11"/>
  <c r="AF14" i="11"/>
  <c r="F14" i="11"/>
  <c r="AR14" i="11" s="1"/>
  <c r="Y14" i="11"/>
  <c r="AA11" i="11"/>
  <c r="W11" i="11"/>
  <c r="X11" i="11"/>
  <c r="K11" i="11"/>
  <c r="H11" i="11"/>
  <c r="AK11" i="11"/>
  <c r="S11" i="11"/>
  <c r="V11" i="11"/>
  <c r="I11" i="11"/>
  <c r="M11" i="11"/>
  <c r="AJ11" i="11"/>
  <c r="O11" i="11"/>
  <c r="AP11" i="11"/>
  <c r="P11" i="11"/>
  <c r="L11" i="11"/>
  <c r="AE11" i="11"/>
  <c r="F11" i="11"/>
  <c r="U11" i="11"/>
  <c r="J11" i="11"/>
  <c r="AV10" i="11"/>
  <c r="AT10" i="11"/>
  <c r="AR10" i="11"/>
  <c r="T12" i="11"/>
  <c r="X12" i="11"/>
  <c r="W12" i="11"/>
  <c r="AC12" i="11"/>
  <c r="U12" i="11"/>
  <c r="D12" i="11"/>
  <c r="R12" i="11"/>
  <c r="AK12" i="11"/>
  <c r="G12" i="11"/>
  <c r="AM12" i="11"/>
  <c r="AD12" i="11"/>
  <c r="AI12" i="11"/>
  <c r="S12" i="11"/>
  <c r="AP12" i="11"/>
  <c r="O12" i="11"/>
  <c r="M12" i="11"/>
  <c r="AF12" i="11"/>
  <c r="P12" i="11"/>
  <c r="E12" i="11"/>
  <c r="H12" i="11"/>
  <c r="N12" i="11"/>
  <c r="AO12" i="11"/>
  <c r="AG12" i="11"/>
  <c r="K12" i="11"/>
  <c r="AE12" i="11"/>
  <c r="L12" i="11"/>
  <c r="Q12" i="11"/>
  <c r="F12" i="11"/>
  <c r="AH12" i="11"/>
  <c r="AJ12" i="11"/>
  <c r="AQ12" i="11"/>
  <c r="AA12" i="11"/>
  <c r="Y12" i="11"/>
  <c r="AN12" i="11"/>
  <c r="AB12" i="11"/>
  <c r="AL12" i="11"/>
  <c r="I12" i="11"/>
  <c r="V12" i="11"/>
  <c r="Z12" i="11"/>
  <c r="J12" i="11"/>
  <c r="AT14" i="11"/>
  <c r="AR11" i="11" l="1"/>
  <c r="AS11" i="11" s="1"/>
  <c r="C10" i="11"/>
  <c r="AT11" i="11"/>
  <c r="BB12" i="11"/>
  <c r="BD12" i="11"/>
  <c r="BF12" i="11"/>
  <c r="BH12" i="11"/>
  <c r="BJ12" i="11"/>
  <c r="BA12" i="11"/>
  <c r="BE12" i="11"/>
  <c r="BI12" i="11"/>
  <c r="BC12" i="11"/>
  <c r="BG12" i="11"/>
  <c r="BK12" i="11"/>
  <c r="BC14" i="11"/>
  <c r="BK14" i="11"/>
  <c r="BG14" i="11"/>
  <c r="BE14" i="11"/>
  <c r="BJ14" i="11"/>
  <c r="BF14" i="11"/>
  <c r="BI14" i="11"/>
  <c r="BA14" i="11"/>
  <c r="BH14" i="11"/>
  <c r="BD14" i="11"/>
  <c r="BB14" i="11"/>
  <c r="C14" i="11" s="1"/>
  <c r="BA11" i="11"/>
  <c r="BC11" i="11"/>
  <c r="BE11" i="11"/>
  <c r="BG11" i="11"/>
  <c r="BI11" i="11"/>
  <c r="BK11" i="11"/>
  <c r="BD11" i="11"/>
  <c r="BH11" i="11"/>
  <c r="BB11" i="11"/>
  <c r="BF11" i="11"/>
  <c r="BJ11" i="11"/>
  <c r="AS10" i="11"/>
  <c r="AV14" i="11"/>
  <c r="AU14" i="11"/>
  <c r="AU12" i="11"/>
  <c r="AV12" i="11"/>
  <c r="AV11" i="11"/>
  <c r="AU11" i="11"/>
  <c r="AT12" i="11"/>
  <c r="AT26" i="11" s="1"/>
  <c r="AR12" i="11"/>
  <c r="AS12" i="11" s="1"/>
  <c r="AS14" i="11"/>
  <c r="C12" i="11" l="1"/>
  <c r="C11" i="11"/>
  <c r="A12" i="11"/>
  <c r="AU26" i="11"/>
  <c r="AS26" i="11"/>
  <c r="A14" i="11"/>
  <c r="A13" i="11"/>
  <c r="A15" i="11"/>
  <c r="A11" i="11"/>
  <c r="A16" i="11"/>
  <c r="A10" i="11"/>
  <c r="AV26" i="11"/>
  <c r="AR26" i="11"/>
  <c r="A23" i="11"/>
  <c r="A19" i="11"/>
  <c r="A21" i="11"/>
  <c r="A22" i="11"/>
  <c r="A17" i="11"/>
  <c r="A18" i="11"/>
  <c r="A25" i="11"/>
  <c r="A24" i="11"/>
  <c r="A20" i="11"/>
</calcChain>
</file>

<file path=xl/comments1.xml><?xml version="1.0" encoding="utf-8"?>
<comments xmlns="http://schemas.openxmlformats.org/spreadsheetml/2006/main">
  <authors>
    <author>Author</author>
  </authors>
  <commentList>
    <comment ref="C13" authorId="0">
      <text>
        <r>
          <rPr>
            <b/>
            <sz val="8"/>
            <color indexed="81"/>
            <rFont val="Tahoma"/>
            <family val="2"/>
            <charset val="186"/>
          </rPr>
          <t>ESVL lehel on 
Lääne-Virumaal 17 punkti</t>
        </r>
      </text>
    </comment>
    <comment ref="C14" authorId="0">
      <text>
        <r>
          <rPr>
            <b/>
            <sz val="8"/>
            <color indexed="81"/>
            <rFont val="Tahoma"/>
            <family val="2"/>
            <charset val="186"/>
          </rPr>
          <t>ESVL lehel on Jõgevamaal 13 punkti</t>
        </r>
      </text>
    </comment>
  </commentList>
</comments>
</file>

<file path=xl/sharedStrings.xml><?xml version="1.0" encoding="utf-8"?>
<sst xmlns="http://schemas.openxmlformats.org/spreadsheetml/2006/main" count="498" uniqueCount="168">
  <si>
    <t>A</t>
  </si>
  <si>
    <t>V-K</t>
  </si>
  <si>
    <t>K</t>
  </si>
  <si>
    <t>1. voor</t>
  </si>
  <si>
    <t>1-5</t>
  </si>
  <si>
    <t>2-4</t>
  </si>
  <si>
    <t>2. voor</t>
  </si>
  <si>
    <t>1-3</t>
  </si>
  <si>
    <t>4-5</t>
  </si>
  <si>
    <t>3. voor</t>
  </si>
  <si>
    <t>2-5</t>
  </si>
  <si>
    <t>3-4</t>
  </si>
  <si>
    <t>4. voor</t>
  </si>
  <si>
    <t>2-1</t>
  </si>
  <si>
    <t>3-5</t>
  </si>
  <si>
    <t>5. voor</t>
  </si>
  <si>
    <t>2-3</t>
  </si>
  <si>
    <t>1-4</t>
  </si>
  <si>
    <t>1-2</t>
  </si>
  <si>
    <t>B</t>
  </si>
  <si>
    <t>A1</t>
  </si>
  <si>
    <t>B2</t>
  </si>
  <si>
    <t>B1</t>
  </si>
  <si>
    <t>A2</t>
  </si>
  <si>
    <t>4. koht</t>
  </si>
  <si>
    <t>A3</t>
  </si>
  <si>
    <t>B3</t>
  </si>
  <si>
    <t>5. koht</t>
  </si>
  <si>
    <t>6. koht</t>
  </si>
  <si>
    <t>A4</t>
  </si>
  <si>
    <t>B4</t>
  </si>
  <si>
    <t>7. koht</t>
  </si>
  <si>
    <t>8. koht</t>
  </si>
  <si>
    <t>9. koht</t>
  </si>
  <si>
    <t>Sünd.</t>
  </si>
  <si>
    <t>10. koht</t>
  </si>
  <si>
    <t>11. koht</t>
  </si>
  <si>
    <t>12. koht</t>
  </si>
  <si>
    <t>1-6</t>
  </si>
  <si>
    <t>2-6</t>
  </si>
  <si>
    <t>3-6</t>
  </si>
  <si>
    <t>4-6</t>
  </si>
  <si>
    <t>5-6</t>
  </si>
  <si>
    <t>Osalejaid</t>
  </si>
  <si>
    <t>Koht</t>
  </si>
  <si>
    <t xml:space="preserve"> </t>
  </si>
  <si>
    <t>3-2</t>
  </si>
  <si>
    <t>VÕISTKONDLIK PAREMUSJÄRJESTUS</t>
  </si>
  <si>
    <t>Võite</t>
  </si>
  <si>
    <t>Medaleid</t>
  </si>
  <si>
    <t>Kuld</t>
  </si>
  <si>
    <t>Hõbe</t>
  </si>
  <si>
    <t>Pronks</t>
  </si>
  <si>
    <t>v</t>
  </si>
  <si>
    <t>k</t>
  </si>
  <si>
    <t>Individuaalsete punktide jaotus</t>
  </si>
  <si>
    <t>Maakond</t>
  </si>
  <si>
    <t>Nimi (maakond)</t>
  </si>
  <si>
    <t>P</t>
  </si>
  <si>
    <t>I-Viru</t>
  </si>
  <si>
    <t>Valga</t>
  </si>
  <si>
    <t>Tartu</t>
  </si>
  <si>
    <t>Võru</t>
  </si>
  <si>
    <t>Lääne</t>
  </si>
  <si>
    <t>Saare</t>
  </si>
  <si>
    <t>Viljandi</t>
  </si>
  <si>
    <t>L-Viru</t>
  </si>
  <si>
    <t>Vello Vasser (L-Viru)</t>
  </si>
  <si>
    <t>Agnes Sirkel (Tartu)</t>
  </si>
  <si>
    <t>Harju</t>
  </si>
  <si>
    <t>Hiiu</t>
  </si>
  <si>
    <t>Jõgeva</t>
  </si>
  <si>
    <t>Järva</t>
  </si>
  <si>
    <t>Põlva</t>
  </si>
  <si>
    <t>Pärnu</t>
  </si>
  <si>
    <t>Rapla</t>
  </si>
  <si>
    <t>OSALEJAD</t>
  </si>
  <si>
    <t>____-1948</t>
  </si>
  <si>
    <t>1. koht</t>
  </si>
  <si>
    <t>2. koht</t>
  </si>
  <si>
    <t>3. koht</t>
  </si>
  <si>
    <t>1 - 8 koht</t>
  </si>
  <si>
    <t>13. koht</t>
  </si>
  <si>
    <t>1 - 4 koht</t>
  </si>
  <si>
    <t>4-1</t>
  </si>
  <si>
    <t>Vaige Ant (Jõgeva)</t>
  </si>
  <si>
    <t>9 - 12 koht</t>
  </si>
  <si>
    <t>Mehed 35-59</t>
  </si>
  <si>
    <t>Naised 35-54</t>
  </si>
  <si>
    <t>Naised 55+</t>
  </si>
  <si>
    <t>Mehed 60+</t>
  </si>
  <si>
    <t>Naised55+</t>
  </si>
  <si>
    <t>Heino Vahtramäe (Valga)</t>
  </si>
  <si>
    <t>Tiit Kattai (Valga)</t>
  </si>
  <si>
    <t>Tõnu Ainsoo (Valga)</t>
  </si>
  <si>
    <t>Mati Raud (Valga)</t>
  </si>
  <si>
    <t>Ivan Hütt (Valga)</t>
  </si>
  <si>
    <t>Mati Rebane (Rapla)</t>
  </si>
  <si>
    <t>Toivo Kanep (Valga)</t>
  </si>
  <si>
    <t>Jaan Joonas (Võru)</t>
  </si>
  <si>
    <t>Illart Majas (Võru)</t>
  </si>
  <si>
    <t>Jaan Lüitsepp (Võru)</t>
  </si>
  <si>
    <t>Arvo Orgussaar (Jõgeva)</t>
  </si>
  <si>
    <t>0-6</t>
  </si>
  <si>
    <t>2v</t>
  </si>
  <si>
    <t>1v</t>
  </si>
  <si>
    <t>A5</t>
  </si>
  <si>
    <t>A6</t>
  </si>
  <si>
    <t>B6</t>
  </si>
  <si>
    <t>B5</t>
  </si>
  <si>
    <t>4-2</t>
  </si>
  <si>
    <t>3-3</t>
  </si>
  <si>
    <t>Toimumiskoht: Otepää, Valgamaa</t>
  </si>
  <si>
    <t>5-0</t>
  </si>
  <si>
    <t>0-5</t>
  </si>
  <si>
    <t>A7</t>
  </si>
  <si>
    <t>Kaarel Tigane (Valga)</t>
  </si>
  <si>
    <t>Uudo Blaasen (Valga)</t>
  </si>
  <si>
    <t>Vadim Kozlov (Valga)</t>
  </si>
  <si>
    <t>Ülo Mere (Valga)</t>
  </si>
  <si>
    <t>Enn Laanemäe (Võru)</t>
  </si>
  <si>
    <t>Helkiv Labbi (Võru)</t>
  </si>
  <si>
    <t>Rein Koha (Võru)</t>
  </si>
  <si>
    <t>Tõnu Pokker (Võru)</t>
  </si>
  <si>
    <t>Aarne Peterson (Tartu)</t>
  </si>
  <si>
    <t>Mati Kure (Tartu)</t>
  </si>
  <si>
    <t>Enn Mainla (Tartu)</t>
  </si>
  <si>
    <t>Enno Konsa (I-Viru)</t>
  </si>
  <si>
    <t>Ülo Vasar (L-Viru)</t>
  </si>
  <si>
    <t>1 - 6 koht</t>
  </si>
  <si>
    <t>Heili Vasser (L-Viru)</t>
  </si>
  <si>
    <t>Anu Päri (L-Viru)</t>
  </si>
  <si>
    <t>Ljudmilla Lüitsepp (Võru)</t>
  </si>
  <si>
    <t>Marina Fjodorova (Võru)</t>
  </si>
  <si>
    <t>Ille Sõrmus (Valga)</t>
  </si>
  <si>
    <t>Siiri Baranova (Valga)</t>
  </si>
  <si>
    <t>1-1</t>
  </si>
  <si>
    <t>Arija Rimbeniece (Võru)</t>
  </si>
  <si>
    <t>Ruti Samuel (Võru)</t>
  </si>
  <si>
    <t>Ene-Malle Kutsar (Tartu)</t>
  </si>
  <si>
    <t>Elli Piller (Valga)</t>
  </si>
  <si>
    <t>Riina Laumets (Jõgeva)</t>
  </si>
  <si>
    <t>-</t>
  </si>
  <si>
    <t>Arvesse läks</t>
  </si>
  <si>
    <t>2-7</t>
  </si>
  <si>
    <t>4-7</t>
  </si>
  <si>
    <t>6-7</t>
  </si>
  <si>
    <t>5-3</t>
  </si>
  <si>
    <t>1-7</t>
  </si>
  <si>
    <t>3-7</t>
  </si>
  <si>
    <t>6. voor</t>
  </si>
  <si>
    <t>5-7</t>
  </si>
  <si>
    <t>7. voor</t>
  </si>
  <si>
    <t>Peida halli taustaga veerud</t>
  </si>
  <si>
    <t>1954-1973</t>
  </si>
  <si>
    <t>1949-1968</t>
  </si>
  <si>
    <t>____-1953</t>
  </si>
  <si>
    <t>Tallinn</t>
  </si>
  <si>
    <t>Valem kasutab seda rida</t>
  </si>
  <si>
    <t>4 paremat</t>
  </si>
  <si>
    <t>Toimumisaeg: L,  02.08.2008</t>
  </si>
  <si>
    <t>5 - 7 koht</t>
  </si>
  <si>
    <t>ESVL INDIVIDUAAL-VÕISTKONDLIKUD MEISTRIVÕISTLUSED PETANGIS 2008</t>
  </si>
  <si>
    <t>Lisab koefitsendi, et võrdse punktisumma korral saaks kõrgemakoha rohkem võite kogunu, seejärel teisi kohti jne</t>
  </si>
  <si>
    <t>9 - 13 koht</t>
  </si>
  <si>
    <t>Sum</t>
  </si>
  <si>
    <t>M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</si>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</sst>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\-0;;@"/>
    <numFmt numFmtId="165" formatCode="0.0000"/>
    <numFmt numFmtId="166" formatCode="0.000000"/>
    <numFmt numFmtId="167" formatCode="yyyy"/>
    <numFmt numFmtId="168" formatCode="\+0;\-0;0"/>
  </numFmts>
  <fonts count="40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sz val="8"/>
      <color indexed="8"/>
      <name val="Arial Narrow"/>
      <family val="2"/>
    </font>
    <font>
      <u/>
      <sz val="11"/>
      <color indexed="12"/>
      <name val="Calibri"/>
      <family val="2"/>
      <charset val="186"/>
    </font>
    <font>
      <sz val="10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b/>
      <sz val="11"/>
      <color rgb="FFFF6600"/>
      <name val="Calibri"/>
      <family val="2"/>
      <charset val="186"/>
    </font>
    <font>
      <b/>
      <sz val="11"/>
      <color rgb="FFFA7D00"/>
      <name val="Calibri"/>
      <family val="2"/>
      <charset val="186"/>
    </font>
    <font>
      <b/>
      <sz val="11"/>
      <color rgb="FFFF9900"/>
      <name val="Calibri"/>
      <family val="2"/>
      <charset val="186"/>
    </font>
    <font>
      <i/>
      <sz val="11"/>
      <color rgb="FF808080"/>
      <name val="Calibri"/>
      <family val="2"/>
      <charset val="186"/>
    </font>
    <font>
      <b/>
      <sz val="15"/>
      <color rgb="FF333399"/>
      <name val="Calibri"/>
      <family val="2"/>
      <charset val="186"/>
    </font>
    <font>
      <b/>
      <sz val="15"/>
      <color rgb="FF1F497D"/>
      <name val="Calibri"/>
      <family val="2"/>
      <charset val="186"/>
    </font>
    <font>
      <b/>
      <sz val="15"/>
      <color rgb="FF003366"/>
      <name val="Calibri"/>
      <family val="2"/>
      <charset val="186"/>
    </font>
    <font>
      <b/>
      <sz val="15"/>
      <color theme="3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u/>
      <sz val="10"/>
      <color theme="10"/>
      <name val="Times New Roman"/>
      <family val="1"/>
      <charset val="186"/>
    </font>
    <font>
      <sz val="11"/>
      <color rgb="FF993300"/>
      <name val="Calibri"/>
      <family val="2"/>
      <charset val="186"/>
    </font>
    <font>
      <sz val="11"/>
      <color rgb="FF9C6500"/>
      <name val="Calibri"/>
      <family val="2"/>
      <charset val="186"/>
    </font>
    <font>
      <sz val="10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rgb="FF3F3F3F"/>
      <name val="Calibri"/>
      <family val="2"/>
      <charset val="186"/>
    </font>
    <font>
      <b/>
      <sz val="10"/>
      <color theme="1"/>
      <name val="Arial"/>
      <family val="2"/>
      <charset val="186"/>
    </font>
    <font>
      <b/>
      <u/>
      <sz val="10"/>
      <color rgb="FFCC0000"/>
      <name val="Arial"/>
      <family val="2"/>
      <charset val="186"/>
    </font>
    <font>
      <b/>
      <sz val="10"/>
      <color rgb="FFCC0000"/>
      <name val="Arial"/>
      <family val="2"/>
      <charset val="186"/>
    </font>
    <font>
      <b/>
      <u/>
      <sz val="10"/>
      <color rgb="FF0070C0"/>
      <name val="Arial"/>
      <family val="2"/>
      <charset val="186"/>
    </font>
    <font>
      <b/>
      <sz val="10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sz val="10"/>
      <color rgb="FFCC0000"/>
      <name val="Arial"/>
      <family val="2"/>
      <charset val="186"/>
    </font>
    <font>
      <b/>
      <sz val="10"/>
      <color rgb="FF00B0F0"/>
      <name val="Arial"/>
      <family val="2"/>
      <charset val="186"/>
    </font>
    <font>
      <b/>
      <u/>
      <sz val="10"/>
      <color theme="1"/>
      <name val="Arial"/>
      <family val="2"/>
      <charset val="186"/>
    </font>
    <font>
      <sz val="10"/>
      <color rgb="FF00B0F0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Arial"/>
      <family val="2"/>
      <charset val="186"/>
    </font>
    <font>
      <b/>
      <sz val="8"/>
      <color indexed="81"/>
      <name val="Tahoma"/>
      <family val="2"/>
      <charset val="186"/>
    </font>
    <font>
      <b/>
      <sz val="9"/>
      <color theme="1"/>
      <name val="Arial"/>
      <family val="2"/>
      <charset val="186"/>
    </font>
  </fonts>
  <fills count="26">
    <fill>
      <patternFill patternType="none"/>
    </fill>
    <fill>
      <patternFill patternType="gray125"/>
    </fill>
    <fill>
      <patternFill patternType="solid">
        <fgColor rgb="FFCCCCFF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CC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6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Alignment="0" applyProtection="0"/>
    <xf numFmtId="0" fontId="10" fillId="6" borderId="0" applyNumberFormat="0" applyAlignment="0" applyProtection="0"/>
    <xf numFmtId="0" fontId="11" fillId="7" borderId="0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Alignment="0" applyProtection="0"/>
    <xf numFmtId="0" fontId="14" fillId="0" borderId="0" applyNumberFormat="0" applyFill="0" applyAlignment="0" applyProtection="0"/>
    <xf numFmtId="0" fontId="15" fillId="0" borderId="0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2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22" fillId="0" borderId="0"/>
    <xf numFmtId="0" fontId="22" fillId="0" borderId="0"/>
    <xf numFmtId="0" fontId="7" fillId="0" borderId="0"/>
    <xf numFmtId="0" fontId="23" fillId="6" borderId="0" applyNumberFormat="0" applyAlignment="0" applyProtection="0"/>
    <xf numFmtId="49" fontId="5" fillId="10" borderId="0" applyBorder="0" applyProtection="0">
      <alignment horizontal="left" vertical="top" wrapText="1"/>
    </xf>
    <xf numFmtId="0" fontId="22" fillId="0" borderId="0"/>
    <xf numFmtId="0" fontId="7" fillId="0" borderId="0"/>
    <xf numFmtId="0" fontId="17" fillId="0" borderId="0" applyNumberFormat="0" applyFill="0" applyBorder="0" applyAlignment="0" applyProtection="0"/>
    <xf numFmtId="0" fontId="21" fillId="0" borderId="0"/>
    <xf numFmtId="0" fontId="21" fillId="0" borderId="0"/>
    <xf numFmtId="0" fontId="34" fillId="0" borderId="0"/>
    <xf numFmtId="0" fontId="3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36" fillId="0" borderId="0"/>
    <xf numFmtId="0" fontId="4" fillId="0" borderId="0"/>
    <xf numFmtId="0" fontId="7" fillId="0" borderId="0"/>
    <xf numFmtId="0" fontId="7" fillId="0" borderId="0"/>
    <xf numFmtId="0" fontId="17" fillId="0" borderId="0" applyNumberFormat="0" applyFill="0" applyBorder="0" applyAlignment="0" applyProtection="0"/>
    <xf numFmtId="0" fontId="3" fillId="0" borderId="0"/>
    <xf numFmtId="0" fontId="1" fillId="0" borderId="0"/>
  </cellStyleXfs>
  <cellXfs count="319">
    <xf numFmtId="0" fontId="0" fillId="0" borderId="0" xfId="0"/>
    <xf numFmtId="0" fontId="0" fillId="12" borderId="1" xfId="0" applyFont="1" applyFill="1" applyBorder="1"/>
    <xf numFmtId="0" fontId="24" fillId="0" borderId="1" xfId="0" applyFont="1" applyBorder="1"/>
    <xf numFmtId="0" fontId="0" fillId="0" borderId="0" xfId="0" applyFont="1" applyBorder="1"/>
    <xf numFmtId="0" fontId="24" fillId="0" borderId="0" xfId="0" applyFont="1" applyAlignment="1">
      <alignment horizontal="right"/>
    </xf>
    <xf numFmtId="0" fontId="0" fillId="0" borderId="0" xfId="0" applyFont="1"/>
    <xf numFmtId="0" fontId="7" fillId="0" borderId="1" xfId="32" applyFont="1" applyFill="1" applyBorder="1"/>
    <xf numFmtId="0" fontId="24" fillId="0" borderId="0" xfId="32" applyFont="1" applyFill="1" applyBorder="1"/>
    <xf numFmtId="49" fontId="7" fillId="0" borderId="0" xfId="32" applyNumberFormat="1" applyFont="1" applyFill="1" applyBorder="1" applyAlignment="1">
      <alignment horizontal="center"/>
    </xf>
    <xf numFmtId="0" fontId="0" fillId="0" borderId="0" xfId="0" applyFont="1"/>
    <xf numFmtId="0" fontId="0" fillId="0" borderId="0" xfId="0"/>
    <xf numFmtId="0" fontId="24" fillId="0" borderId="0" xfId="32" applyFont="1"/>
    <xf numFmtId="0" fontId="7" fillId="0" borderId="0" xfId="32" applyFont="1" applyFill="1" applyBorder="1" applyAlignment="1">
      <alignment horizontal="center"/>
    </xf>
    <xf numFmtId="49" fontId="7" fillId="0" borderId="0" xfId="32" applyNumberFormat="1" applyFont="1" applyBorder="1" applyAlignment="1">
      <alignment horizontal="center"/>
    </xf>
    <xf numFmtId="0" fontId="7" fillId="0" borderId="0" xfId="32" applyFont="1" applyFill="1" applyBorder="1"/>
    <xf numFmtId="0" fontId="24" fillId="0" borderId="0" xfId="32" applyFont="1" applyBorder="1"/>
    <xf numFmtId="0" fontId="7" fillId="0" borderId="0" xfId="32" applyFont="1" applyBorder="1" applyAlignment="1">
      <alignment horizontal="right"/>
    </xf>
    <xf numFmtId="0" fontId="0" fillId="0" borderId="0" xfId="0" applyFont="1" applyFill="1"/>
    <xf numFmtId="0" fontId="0" fillId="0" borderId="0" xfId="0" applyFont="1"/>
    <xf numFmtId="0" fontId="24" fillId="0" borderId="1" xfId="0" applyFont="1" applyBorder="1" applyAlignment="1">
      <alignment horizontal="center"/>
    </xf>
    <xf numFmtId="0" fontId="24" fillId="0" borderId="0" xfId="0" applyFont="1" applyFill="1"/>
    <xf numFmtId="0" fontId="0" fillId="0" borderId="0" xfId="0" applyFill="1"/>
    <xf numFmtId="0" fontId="25" fillId="0" borderId="0" xfId="0" applyFont="1" applyFill="1"/>
    <xf numFmtId="0" fontId="7" fillId="0" borderId="0" xfId="32" applyFont="1"/>
    <xf numFmtId="0" fontId="7" fillId="0" borderId="0" xfId="32" applyFont="1" applyAlignment="1">
      <alignment horizontal="center"/>
    </xf>
    <xf numFmtId="0" fontId="7" fillId="0" borderId="0" xfId="32" applyFont="1" applyAlignment="1"/>
    <xf numFmtId="0" fontId="7" fillId="0" borderId="1" xfId="32" applyFont="1" applyBorder="1"/>
    <xf numFmtId="0" fontId="7" fillId="0" borderId="0" xfId="0" applyFont="1"/>
    <xf numFmtId="0" fontId="0" fillId="0" borderId="1" xfId="32" applyFont="1" applyBorder="1"/>
    <xf numFmtId="0" fontId="0" fillId="0" borderId="1" xfId="0" applyFont="1" applyFill="1" applyBorder="1"/>
    <xf numFmtId="0" fontId="0" fillId="0" borderId="0" xfId="32" applyFont="1" applyBorder="1"/>
    <xf numFmtId="0" fontId="0" fillId="0" borderId="1" xfId="32" applyFont="1" applyFill="1" applyBorder="1"/>
    <xf numFmtId="0" fontId="27" fillId="0" borderId="0" xfId="0" applyFont="1" applyFill="1"/>
    <xf numFmtId="164" fontId="7" fillId="0" borderId="0" xfId="32" applyNumberFormat="1" applyFont="1" applyAlignment="1">
      <alignment horizontal="center"/>
    </xf>
    <xf numFmtId="0" fontId="24" fillId="11" borderId="0" xfId="27" applyFont="1" applyFill="1" applyAlignment="1"/>
    <xf numFmtId="0" fontId="7" fillId="12" borderId="0" xfId="27" applyFont="1" applyFill="1" applyAlignment="1"/>
    <xf numFmtId="0" fontId="7" fillId="13" borderId="0" xfId="27" applyFont="1" applyFill="1" applyAlignment="1"/>
    <xf numFmtId="0" fontId="0" fillId="0" borderId="0" xfId="0" applyFont="1" applyFill="1" applyBorder="1"/>
    <xf numFmtId="0" fontId="7" fillId="0" borderId="0" xfId="32" applyFont="1" applyFill="1"/>
    <xf numFmtId="0" fontId="24" fillId="0" borderId="6" xfId="32" applyFont="1" applyBorder="1" applyAlignment="1">
      <alignment horizontal="center"/>
    </xf>
    <xf numFmtId="0" fontId="24" fillId="0" borderId="10" xfId="32" applyFont="1" applyBorder="1" applyAlignment="1">
      <alignment horizontal="center"/>
    </xf>
    <xf numFmtId="0" fontId="7" fillId="0" borderId="10" xfId="32" applyFont="1" applyFill="1" applyBorder="1" applyAlignment="1"/>
    <xf numFmtId="0" fontId="0" fillId="0" borderId="10" xfId="32" applyFont="1" applyFill="1" applyBorder="1" applyAlignment="1"/>
    <xf numFmtId="0" fontId="31" fillId="0" borderId="0" xfId="0" applyFont="1" applyAlignment="1">
      <alignment horizontal="right"/>
    </xf>
    <xf numFmtId="0" fontId="24" fillId="0" borderId="0" xfId="32" applyFont="1" applyFill="1" applyBorder="1" applyAlignment="1"/>
    <xf numFmtId="0" fontId="7" fillId="0" borderId="0" xfId="42" applyFont="1" applyAlignment="1"/>
    <xf numFmtId="0" fontId="32" fillId="0" borderId="0" xfId="32" applyFont="1" applyBorder="1"/>
    <xf numFmtId="0" fontId="24" fillId="0" borderId="6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0" fillId="11" borderId="6" xfId="0" applyFont="1" applyFill="1" applyBorder="1"/>
    <xf numFmtId="0" fontId="0" fillId="12" borderId="6" xfId="0" applyFont="1" applyFill="1" applyBorder="1"/>
    <xf numFmtId="0" fontId="0" fillId="13" borderId="6" xfId="0" applyFont="1" applyFill="1" applyBorder="1"/>
    <xf numFmtId="0" fontId="0" fillId="0" borderId="6" xfId="0" applyFont="1" applyFill="1" applyBorder="1"/>
    <xf numFmtId="0" fontId="33" fillId="0" borderId="0" xfId="0" applyFont="1" applyAlignment="1">
      <alignment horizontal="right"/>
    </xf>
    <xf numFmtId="0" fontId="0" fillId="0" borderId="0" xfId="32" applyFont="1"/>
    <xf numFmtId="166" fontId="0" fillId="0" borderId="0" xfId="0" applyNumberFormat="1" applyFont="1"/>
    <xf numFmtId="0" fontId="24" fillId="0" borderId="13" xfId="32" applyFont="1" applyBorder="1" applyAlignment="1"/>
    <xf numFmtId="0" fontId="24" fillId="0" borderId="14" xfId="32" applyFont="1" applyBorder="1" applyAlignment="1"/>
    <xf numFmtId="0" fontId="24" fillId="0" borderId="7" xfId="32" applyFont="1" applyBorder="1" applyAlignment="1">
      <alignment horizontal="center"/>
    </xf>
    <xf numFmtId="1" fontId="24" fillId="0" borderId="13" xfId="32" applyNumberFormat="1" applyFont="1" applyFill="1" applyBorder="1" applyAlignment="1">
      <alignment horizontal="center"/>
    </xf>
    <xf numFmtId="0" fontId="29" fillId="0" borderId="0" xfId="32" applyFont="1"/>
    <xf numFmtId="0" fontId="30" fillId="0" borderId="0" xfId="32" applyFont="1"/>
    <xf numFmtId="165" fontId="7" fillId="0" borderId="0" xfId="32" applyNumberFormat="1" applyFont="1" applyBorder="1"/>
    <xf numFmtId="0" fontId="24" fillId="0" borderId="1" xfId="32" applyFont="1" applyFill="1" applyBorder="1" applyAlignment="1"/>
    <xf numFmtId="0" fontId="24" fillId="16" borderId="1" xfId="32" applyFont="1" applyFill="1" applyBorder="1" applyAlignment="1"/>
    <xf numFmtId="0" fontId="24" fillId="18" borderId="1" xfId="0" applyFont="1" applyFill="1" applyBorder="1" applyAlignment="1">
      <alignment horizontal="center"/>
    </xf>
    <xf numFmtId="0" fontId="24" fillId="12" borderId="7" xfId="32" applyFont="1" applyFill="1" applyBorder="1" applyAlignment="1"/>
    <xf numFmtId="0" fontId="24" fillId="12" borderId="12" xfId="32" applyFont="1" applyFill="1" applyBorder="1" applyAlignment="1"/>
    <xf numFmtId="164" fontId="24" fillId="0" borderId="9" xfId="32" applyNumberFormat="1" applyFont="1" applyFill="1" applyBorder="1" applyAlignment="1">
      <alignment horizontal="center"/>
    </xf>
    <xf numFmtId="164" fontId="24" fillId="0" borderId="1" xfId="32" applyNumberFormat="1" applyFont="1" applyFill="1" applyBorder="1" applyAlignment="1">
      <alignment horizontal="center"/>
    </xf>
    <xf numFmtId="164" fontId="24" fillId="0" borderId="6" xfId="32" applyNumberFormat="1" applyFont="1" applyFill="1" applyBorder="1" applyAlignment="1">
      <alignment horizontal="center"/>
    </xf>
    <xf numFmtId="164" fontId="7" fillId="0" borderId="1" xfId="32" applyNumberFormat="1" applyFont="1" applyFill="1" applyBorder="1" applyAlignment="1">
      <alignment horizontal="center"/>
    </xf>
    <xf numFmtId="164" fontId="7" fillId="0" borderId="11" xfId="32" applyNumberFormat="1" applyFont="1" applyFill="1" applyBorder="1" applyAlignment="1">
      <alignment horizontal="center"/>
    </xf>
    <xf numFmtId="164" fontId="30" fillId="0" borderId="1" xfId="32" applyNumberFormat="1" applyFont="1" applyBorder="1" applyAlignment="1">
      <alignment horizontal="center"/>
    </xf>
    <xf numFmtId="164" fontId="29" fillId="0" borderId="9" xfId="32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166" fontId="0" fillId="0" borderId="1" xfId="0" applyNumberFormat="1" applyFont="1" applyBorder="1"/>
    <xf numFmtId="0" fontId="24" fillId="0" borderId="1" xfId="0" applyFont="1" applyFill="1" applyBorder="1" applyAlignment="1">
      <alignment horizontal="center"/>
    </xf>
    <xf numFmtId="0" fontId="28" fillId="0" borderId="0" xfId="32" applyFont="1"/>
    <xf numFmtId="0" fontId="26" fillId="0" borderId="0" xfId="32" applyFont="1"/>
    <xf numFmtId="167" fontId="7" fillId="0" borderId="1" xfId="0" applyNumberFormat="1" applyFont="1" applyBorder="1" applyAlignment="1">
      <alignment horizontal="center"/>
    </xf>
    <xf numFmtId="0" fontId="7" fillId="11" borderId="14" xfId="0" applyNumberFormat="1" applyFont="1" applyFill="1" applyBorder="1" applyAlignment="1"/>
    <xf numFmtId="0" fontId="7" fillId="12" borderId="14" xfId="0" applyNumberFormat="1" applyFont="1" applyFill="1" applyBorder="1" applyAlignment="1"/>
    <xf numFmtId="0" fontId="7" fillId="13" borderId="14" xfId="0" applyNumberFormat="1" applyFont="1" applyFill="1" applyBorder="1" applyAlignment="1"/>
    <xf numFmtId="0" fontId="7" fillId="0" borderId="14" xfId="0" applyNumberFormat="1" applyFont="1" applyBorder="1" applyAlignment="1"/>
    <xf numFmtId="164" fontId="24" fillId="0" borderId="1" xfId="32" applyNumberFormat="1" applyFont="1" applyBorder="1" applyAlignment="1">
      <alignment horizontal="center"/>
    </xf>
    <xf numFmtId="0" fontId="0" fillId="0" borderId="1" xfId="32" applyFont="1" applyBorder="1"/>
    <xf numFmtId="0" fontId="0" fillId="0" borderId="0" xfId="0" applyFont="1" applyAlignment="1"/>
    <xf numFmtId="0" fontId="0" fillId="0" borderId="0" xfId="0" applyFont="1" applyFill="1" applyAlignment="1"/>
    <xf numFmtId="0" fontId="24" fillId="0" borderId="17" xfId="32" applyFont="1" applyFill="1" applyBorder="1"/>
    <xf numFmtId="0" fontId="0" fillId="0" borderId="0" xfId="0" applyFont="1"/>
    <xf numFmtId="0" fontId="24" fillId="0" borderId="0" xfId="32" applyFont="1"/>
    <xf numFmtId="0" fontId="7" fillId="0" borderId="0" xfId="32" applyFont="1"/>
    <xf numFmtId="0" fontId="7" fillId="0" borderId="0" xfId="32" applyFont="1" applyAlignment="1"/>
    <xf numFmtId="0" fontId="24" fillId="0" borderId="0" xfId="32" applyFont="1" applyBorder="1" applyAlignment="1"/>
    <xf numFmtId="0" fontId="7" fillId="0" borderId="0" xfId="32" applyFont="1" applyBorder="1" applyAlignment="1">
      <alignment horizontal="center"/>
    </xf>
    <xf numFmtId="0" fontId="7" fillId="0" borderId="0" xfId="32" applyFont="1" applyFill="1" applyBorder="1" applyAlignment="1">
      <alignment horizontal="center"/>
    </xf>
    <xf numFmtId="49" fontId="7" fillId="0" borderId="0" xfId="32" applyNumberFormat="1" applyFont="1" applyBorder="1" applyAlignment="1">
      <alignment horizontal="center"/>
    </xf>
    <xf numFmtId="0" fontId="7" fillId="0" borderId="0" xfId="32" applyFont="1" applyBorder="1"/>
    <xf numFmtId="0" fontId="24" fillId="0" borderId="0" xfId="32" applyFont="1" applyFill="1" applyBorder="1" applyAlignment="1">
      <alignment horizontal="right"/>
    </xf>
    <xf numFmtId="0" fontId="24" fillId="0" borderId="0" xfId="32" applyFont="1" applyAlignment="1">
      <alignment horizontal="right"/>
    </xf>
    <xf numFmtId="0" fontId="7" fillId="0" borderId="19" xfId="32" applyFont="1" applyBorder="1"/>
    <xf numFmtId="0" fontId="7" fillId="0" borderId="4" xfId="32" applyFont="1" applyBorder="1" applyAlignment="1">
      <alignment horizontal="left"/>
    </xf>
    <xf numFmtId="0" fontId="7" fillId="0" borderId="22" xfId="32" applyFont="1" applyBorder="1"/>
    <xf numFmtId="0" fontId="7" fillId="0" borderId="5" xfId="32" applyFont="1" applyBorder="1"/>
    <xf numFmtId="0" fontId="7" fillId="0" borderId="0" xfId="32" applyFont="1" applyBorder="1" applyAlignment="1">
      <alignment horizontal="left"/>
    </xf>
    <xf numFmtId="0" fontId="7" fillId="0" borderId="21" xfId="32" applyFont="1" applyBorder="1"/>
    <xf numFmtId="0" fontId="7" fillId="0" borderId="2" xfId="32" applyFont="1" applyBorder="1"/>
    <xf numFmtId="0" fontId="7" fillId="0" borderId="0" xfId="32" applyFont="1" applyAlignment="1">
      <alignment horizontal="left"/>
    </xf>
    <xf numFmtId="0" fontId="24" fillId="0" borderId="0" xfId="32" applyFont="1" applyBorder="1"/>
    <xf numFmtId="0" fontId="7" fillId="0" borderId="0" xfId="30" applyFont="1"/>
    <xf numFmtId="0" fontId="32" fillId="0" borderId="0" xfId="30" applyFont="1"/>
    <xf numFmtId="0" fontId="0" fillId="0" borderId="2" xfId="32" applyFont="1" applyBorder="1"/>
    <xf numFmtId="0" fontId="32" fillId="0" borderId="0" xfId="32" applyFont="1" applyBorder="1"/>
    <xf numFmtId="0" fontId="0" fillId="0" borderId="0" xfId="32" applyFont="1" applyBorder="1"/>
    <xf numFmtId="0" fontId="7" fillId="0" borderId="19" xfId="32" applyFont="1" applyBorder="1" applyAlignment="1">
      <alignment horizontal="left"/>
    </xf>
    <xf numFmtId="0" fontId="7" fillId="0" borderId="22" xfId="32" applyFont="1" applyBorder="1" applyAlignment="1">
      <alignment horizontal="left"/>
    </xf>
    <xf numFmtId="0" fontId="7" fillId="0" borderId="5" xfId="32" applyFont="1" applyBorder="1" applyAlignment="1">
      <alignment horizontal="left"/>
    </xf>
    <xf numFmtId="0" fontId="7" fillId="0" borderId="16" xfId="32" applyFont="1" applyBorder="1"/>
    <xf numFmtId="0" fontId="24" fillId="0" borderId="16" xfId="32" applyFont="1" applyBorder="1"/>
    <xf numFmtId="0" fontId="0" fillId="0" borderId="20" xfId="32" applyFont="1" applyBorder="1"/>
    <xf numFmtId="0" fontId="0" fillId="0" borderId="3" xfId="32" applyFont="1" applyBorder="1"/>
    <xf numFmtId="49" fontId="7" fillId="0" borderId="0" xfId="32" applyNumberFormat="1" applyFont="1" applyFill="1" applyBorder="1" applyAlignment="1">
      <alignment horizontal="center"/>
    </xf>
    <xf numFmtId="0" fontId="0" fillId="0" borderId="0" xfId="32" applyFont="1" applyFill="1"/>
    <xf numFmtId="0" fontId="7" fillId="0" borderId="19" xfId="32" applyFont="1" applyFill="1" applyBorder="1"/>
    <xf numFmtId="0" fontId="0" fillId="0" borderId="21" xfId="32" applyFont="1" applyFill="1" applyBorder="1"/>
    <xf numFmtId="0" fontId="7" fillId="0" borderId="0" xfId="32" applyFont="1" applyFill="1"/>
    <xf numFmtId="0" fontId="7" fillId="0" borderId="21" xfId="32" applyFont="1" applyBorder="1" applyAlignment="1">
      <alignment horizontal="left"/>
    </xf>
    <xf numFmtId="0" fontId="7" fillId="0" borderId="0" xfId="32" applyFont="1" applyFill="1" applyBorder="1" applyAlignment="1"/>
    <xf numFmtId="0" fontId="7" fillId="0" borderId="15" xfId="32" applyFont="1" applyBorder="1" applyAlignment="1">
      <alignment horizontal="left"/>
    </xf>
    <xf numFmtId="0" fontId="7" fillId="0" borderId="25" xfId="32" applyFont="1" applyBorder="1"/>
    <xf numFmtId="0" fontId="7" fillId="0" borderId="15" xfId="32" applyFont="1" applyBorder="1"/>
    <xf numFmtId="0" fontId="0" fillId="17" borderId="0" xfId="0" applyFont="1" applyFill="1"/>
    <xf numFmtId="0" fontId="0" fillId="22" borderId="0" xfId="0" applyFont="1" applyFill="1"/>
    <xf numFmtId="0" fontId="0" fillId="0" borderId="17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 applyFont="1" applyFill="1"/>
    <xf numFmtId="0" fontId="24" fillId="0" borderId="0" xfId="32" applyFont="1"/>
    <xf numFmtId="0" fontId="7" fillId="0" borderId="0" xfId="32" applyFont="1"/>
    <xf numFmtId="0" fontId="24" fillId="0" borderId="17" xfId="32" applyFont="1" applyBorder="1" applyAlignment="1">
      <alignment horizontal="center"/>
    </xf>
    <xf numFmtId="0" fontId="7" fillId="0" borderId="0" xfId="32" applyFont="1" applyAlignment="1"/>
    <xf numFmtId="0" fontId="7" fillId="0" borderId="17" xfId="32" applyFont="1" applyFill="1" applyBorder="1" applyAlignment="1">
      <alignment horizontal="center"/>
    </xf>
    <xf numFmtId="0" fontId="24" fillId="0" borderId="0" xfId="32" applyFont="1" applyBorder="1" applyAlignment="1"/>
    <xf numFmtId="0" fontId="7" fillId="0" borderId="0" xfId="32" applyFont="1" applyBorder="1" applyAlignment="1">
      <alignment horizontal="center"/>
    </xf>
    <xf numFmtId="0" fontId="7" fillId="0" borderId="0" xfId="32" applyFont="1" applyFill="1" applyBorder="1" applyAlignment="1">
      <alignment horizontal="center"/>
    </xf>
    <xf numFmtId="49" fontId="7" fillId="0" borderId="0" xfId="32" applyNumberFormat="1" applyFont="1" applyBorder="1" applyAlignment="1">
      <alignment horizontal="center"/>
    </xf>
    <xf numFmtId="0" fontId="7" fillId="0" borderId="0" xfId="32" applyFont="1" applyBorder="1"/>
    <xf numFmtId="0" fontId="7" fillId="0" borderId="17" xfId="32" applyFont="1" applyBorder="1"/>
    <xf numFmtId="0" fontId="24" fillId="0" borderId="0" xfId="32" applyFont="1" applyFill="1" applyBorder="1" applyAlignment="1">
      <alignment horizontal="right"/>
    </xf>
    <xf numFmtId="0" fontId="24" fillId="0" borderId="0" xfId="32" applyFont="1" applyAlignment="1">
      <alignment horizontal="right"/>
    </xf>
    <xf numFmtId="0" fontId="7" fillId="0" borderId="19" xfId="32" applyFont="1" applyBorder="1"/>
    <xf numFmtId="0" fontId="7" fillId="0" borderId="4" xfId="32" applyFont="1" applyBorder="1" applyAlignment="1">
      <alignment horizontal="left"/>
    </xf>
    <xf numFmtId="0" fontId="7" fillId="0" borderId="22" xfId="32" applyFont="1" applyBorder="1"/>
    <xf numFmtId="0" fontId="7" fillId="0" borderId="5" xfId="32" applyFont="1" applyBorder="1"/>
    <xf numFmtId="0" fontId="7" fillId="0" borderId="0" xfId="32" applyFont="1" applyBorder="1" applyAlignment="1">
      <alignment horizontal="left"/>
    </xf>
    <xf numFmtId="0" fontId="7" fillId="0" borderId="21" xfId="32" applyFont="1" applyBorder="1"/>
    <xf numFmtId="0" fontId="7" fillId="0" borderId="2" xfId="32" applyFont="1" applyBorder="1"/>
    <xf numFmtId="0" fontId="7" fillId="0" borderId="0" xfId="32" applyFont="1" applyAlignment="1">
      <alignment horizontal="left"/>
    </xf>
    <xf numFmtId="0" fontId="24" fillId="0" borderId="0" xfId="32" applyFont="1" applyBorder="1"/>
    <xf numFmtId="0" fontId="7" fillId="0" borderId="0" xfId="30" applyFont="1"/>
    <xf numFmtId="0" fontId="24" fillId="0" borderId="17" xfId="32" applyFont="1" applyBorder="1"/>
    <xf numFmtId="0" fontId="7" fillId="14" borderId="17" xfId="32" applyFont="1" applyFill="1" applyBorder="1" applyAlignment="1">
      <alignment horizontal="center"/>
    </xf>
    <xf numFmtId="0" fontId="7" fillId="0" borderId="17" xfId="32" applyFont="1" applyBorder="1" applyAlignment="1">
      <alignment horizontal="center"/>
    </xf>
    <xf numFmtId="0" fontId="0" fillId="0" borderId="17" xfId="32" applyFont="1" applyBorder="1" applyAlignment="1">
      <alignment horizontal="center"/>
    </xf>
    <xf numFmtId="0" fontId="0" fillId="0" borderId="17" xfId="32" applyFont="1" applyBorder="1"/>
    <xf numFmtId="0" fontId="32" fillId="0" borderId="0" xfId="30" applyFont="1"/>
    <xf numFmtId="0" fontId="0" fillId="0" borderId="2" xfId="32" applyFont="1" applyBorder="1"/>
    <xf numFmtId="0" fontId="7" fillId="0" borderId="0" xfId="32" applyFont="1" applyBorder="1" applyAlignment="1">
      <alignment horizontal="right"/>
    </xf>
    <xf numFmtId="0" fontId="32" fillId="0" borderId="0" xfId="32" applyFont="1" applyBorder="1"/>
    <xf numFmtId="0" fontId="7" fillId="0" borderId="25" xfId="32" applyFont="1" applyBorder="1"/>
    <xf numFmtId="0" fontId="0" fillId="0" borderId="0" xfId="32" applyFont="1" applyBorder="1"/>
    <xf numFmtId="0" fontId="7" fillId="0" borderId="19" xfId="32" applyFont="1" applyBorder="1" applyAlignment="1">
      <alignment horizontal="left"/>
    </xf>
    <xf numFmtId="0" fontId="7" fillId="0" borderId="22" xfId="32" applyFont="1" applyBorder="1" applyAlignment="1">
      <alignment horizontal="left"/>
    </xf>
    <xf numFmtId="0" fontId="7" fillId="0" borderId="5" xfId="32" applyFont="1" applyBorder="1" applyAlignment="1">
      <alignment horizontal="left"/>
    </xf>
    <xf numFmtId="0" fontId="7" fillId="15" borderId="17" xfId="32" applyFont="1" applyFill="1" applyBorder="1" applyAlignment="1">
      <alignment horizontal="center"/>
    </xf>
    <xf numFmtId="49" fontId="0" fillId="17" borderId="17" xfId="32" applyNumberFormat="1" applyFont="1" applyFill="1" applyBorder="1" applyAlignment="1">
      <alignment horizontal="center"/>
    </xf>
    <xf numFmtId="0" fontId="7" fillId="0" borderId="16" xfId="32" applyFont="1" applyBorder="1"/>
    <xf numFmtId="0" fontId="24" fillId="0" borderId="16" xfId="32" applyFont="1" applyBorder="1"/>
    <xf numFmtId="0" fontId="0" fillId="0" borderId="17" xfId="0" applyBorder="1" applyAlignment="1">
      <alignment horizontal="center"/>
    </xf>
    <xf numFmtId="0" fontId="0" fillId="0" borderId="20" xfId="32" applyFont="1" applyBorder="1"/>
    <xf numFmtId="0" fontId="0" fillId="0" borderId="3" xfId="32" applyFont="1" applyBorder="1"/>
    <xf numFmtId="49" fontId="7" fillId="0" borderId="0" xfId="32" applyNumberFormat="1" applyFont="1" applyFill="1" applyBorder="1" applyAlignment="1">
      <alignment horizontal="center"/>
    </xf>
    <xf numFmtId="0" fontId="0" fillId="0" borderId="0" xfId="32" applyFont="1" applyFill="1"/>
    <xf numFmtId="0" fontId="7" fillId="0" borderId="19" xfId="32" applyFont="1" applyFill="1" applyBorder="1"/>
    <xf numFmtId="0" fontId="0" fillId="0" borderId="21" xfId="32" applyFont="1" applyFill="1" applyBorder="1"/>
    <xf numFmtId="0" fontId="7" fillId="0" borderId="0" xfId="32" applyFont="1" applyFill="1"/>
    <xf numFmtId="0" fontId="7" fillId="0" borderId="21" xfId="32" applyFont="1" applyBorder="1" applyAlignment="1">
      <alignment horizontal="left"/>
    </xf>
    <xf numFmtId="0" fontId="7" fillId="0" borderId="0" xfId="32" applyFont="1" applyFill="1" applyBorder="1" applyAlignment="1"/>
    <xf numFmtId="0" fontId="7" fillId="0" borderId="22" xfId="32" applyFont="1" applyFill="1" applyBorder="1"/>
    <xf numFmtId="0" fontId="0" fillId="0" borderId="20" xfId="32" applyFont="1" applyFill="1" applyBorder="1"/>
    <xf numFmtId="0" fontId="7" fillId="0" borderId="0" xfId="32" applyFont="1" applyFill="1" applyBorder="1"/>
    <xf numFmtId="0" fontId="0" fillId="0" borderId="0" xfId="32" applyFont="1" applyFill="1" applyBorder="1"/>
    <xf numFmtId="49" fontId="0" fillId="0" borderId="17" xfId="32" applyNumberFormat="1" applyFont="1" applyFill="1" applyBorder="1" applyAlignment="1">
      <alignment horizontal="center"/>
    </xf>
    <xf numFmtId="0" fontId="7" fillId="0" borderId="15" xfId="32" applyFont="1" applyBorder="1" applyAlignment="1">
      <alignment horizontal="left"/>
    </xf>
    <xf numFmtId="0" fontId="0" fillId="14" borderId="17" xfId="0" applyFill="1" applyBorder="1" applyAlignment="1">
      <alignment horizontal="center"/>
    </xf>
    <xf numFmtId="0" fontId="0" fillId="17" borderId="0" xfId="0" applyFill="1"/>
    <xf numFmtId="0" fontId="0" fillId="0" borderId="0" xfId="0" quotePrefix="1"/>
    <xf numFmtId="0" fontId="7" fillId="0" borderId="0" xfId="32" applyFont="1" applyFill="1" applyBorder="1" applyAlignment="1">
      <alignment horizontal="right"/>
    </xf>
    <xf numFmtId="0" fontId="7" fillId="21" borderId="17" xfId="32" applyFont="1" applyFill="1" applyBorder="1" applyAlignment="1">
      <alignment horizontal="center"/>
    </xf>
    <xf numFmtId="0" fontId="7" fillId="0" borderId="26" xfId="32" applyFont="1" applyFill="1" applyBorder="1"/>
    <xf numFmtId="0" fontId="7" fillId="0" borderId="15" xfId="32" applyFont="1" applyBorder="1"/>
    <xf numFmtId="49" fontId="0" fillId="22" borderId="17" xfId="32" applyNumberFormat="1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Fill="1" applyAlignment="1"/>
    <xf numFmtId="0" fontId="0" fillId="22" borderId="0" xfId="0" applyFill="1"/>
    <xf numFmtId="164" fontId="7" fillId="0" borderId="18" xfId="32" applyNumberFormat="1" applyFont="1" applyFill="1" applyBorder="1" applyAlignment="1">
      <alignment horizontal="center"/>
    </xf>
    <xf numFmtId="0" fontId="0" fillId="17" borderId="0" xfId="0" quotePrefix="1" applyFill="1"/>
    <xf numFmtId="0" fontId="7" fillId="15" borderId="17" xfId="0" applyFont="1" applyFill="1" applyBorder="1" applyAlignment="1">
      <alignment horizontal="center"/>
    </xf>
    <xf numFmtId="0" fontId="0" fillId="0" borderId="17" xfId="0" applyFont="1" applyFill="1" applyBorder="1"/>
    <xf numFmtId="0" fontId="7" fillId="0" borderId="17" xfId="0" applyFont="1" applyFill="1" applyBorder="1" applyAlignment="1">
      <alignment horizontal="center"/>
    </xf>
    <xf numFmtId="0" fontId="7" fillId="0" borderId="14" xfId="0" applyNumberFormat="1" applyFont="1" applyFill="1" applyBorder="1" applyAlignment="1"/>
    <xf numFmtId="0" fontId="0" fillId="0" borderId="17" xfId="0" applyBorder="1" applyAlignment="1"/>
    <xf numFmtId="0" fontId="0" fillId="0" borderId="17" xfId="0" applyBorder="1"/>
    <xf numFmtId="0" fontId="0" fillId="23" borderId="0" xfId="0" applyFill="1"/>
    <xf numFmtId="0" fontId="24" fillId="0" borderId="17" xfId="32" applyFont="1" applyBorder="1" applyAlignment="1"/>
    <xf numFmtId="0" fontId="7" fillId="21" borderId="17" xfId="0" applyFont="1" applyFill="1" applyBorder="1" applyAlignment="1">
      <alignment horizontal="center"/>
    </xf>
    <xf numFmtId="0" fontId="0" fillId="21" borderId="17" xfId="0" applyFont="1" applyFill="1" applyBorder="1" applyAlignment="1">
      <alignment horizontal="center"/>
    </xf>
    <xf numFmtId="49" fontId="0" fillId="0" borderId="0" xfId="0" applyNumberFormat="1" applyAlignment="1">
      <alignment horizontal="right"/>
    </xf>
    <xf numFmtId="0" fontId="7" fillId="0" borderId="26" xfId="32" applyFont="1" applyBorder="1"/>
    <xf numFmtId="0" fontId="0" fillId="0" borderId="17" xfId="0" applyFont="1" applyFill="1" applyBorder="1" applyAlignment="1">
      <alignment horizontal="center"/>
    </xf>
    <xf numFmtId="0" fontId="0" fillId="0" borderId="17" xfId="32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14" borderId="17" xfId="0" applyFont="1" applyFill="1" applyBorder="1" applyAlignment="1">
      <alignment horizontal="center"/>
    </xf>
    <xf numFmtId="0" fontId="7" fillId="0" borderId="0" xfId="32" applyFont="1" applyFill="1" applyAlignment="1">
      <alignment horizontal="left"/>
    </xf>
    <xf numFmtId="0" fontId="0" fillId="0" borderId="3" xfId="32" applyFont="1" applyFill="1" applyBorder="1"/>
    <xf numFmtId="0" fontId="7" fillId="0" borderId="4" xfId="32" applyFont="1" applyFill="1" applyBorder="1" applyAlignment="1">
      <alignment horizontal="left"/>
    </xf>
    <xf numFmtId="0" fontId="7" fillId="0" borderId="17" xfId="32" applyFont="1" applyFill="1" applyBorder="1"/>
    <xf numFmtId="0" fontId="0" fillId="0" borderId="17" xfId="32" applyFont="1" applyFill="1" applyBorder="1"/>
    <xf numFmtId="164" fontId="7" fillId="0" borderId="23" xfId="32" applyNumberFormat="1" applyFont="1" applyFill="1" applyBorder="1" applyAlignment="1">
      <alignment horizontal="center"/>
    </xf>
    <xf numFmtId="164" fontId="7" fillId="0" borderId="17" xfId="32" applyNumberFormat="1" applyFont="1" applyFill="1" applyBorder="1" applyAlignment="1">
      <alignment horizontal="center"/>
    </xf>
    <xf numFmtId="0" fontId="24" fillId="18" borderId="17" xfId="0" applyFont="1" applyFill="1" applyBorder="1" applyAlignment="1">
      <alignment horizontal="center"/>
    </xf>
    <xf numFmtId="0" fontId="24" fillId="0" borderId="17" xfId="32" applyFont="1" applyFill="1" applyBorder="1" applyAlignment="1"/>
    <xf numFmtId="0" fontId="24" fillId="16" borderId="17" xfId="32" applyFont="1" applyFill="1" applyBorder="1" applyAlignment="1"/>
    <xf numFmtId="0" fontId="0" fillId="12" borderId="17" xfId="0" applyFont="1" applyFill="1" applyBorder="1"/>
    <xf numFmtId="166" fontId="0" fillId="0" borderId="17" xfId="0" applyNumberFormat="1" applyFont="1" applyBorder="1"/>
    <xf numFmtId="165" fontId="7" fillId="0" borderId="26" xfId="32" applyNumberFormat="1" applyFont="1" applyBorder="1"/>
    <xf numFmtId="165" fontId="7" fillId="0" borderId="20" xfId="32" applyNumberFormat="1" applyFont="1" applyBorder="1"/>
    <xf numFmtId="0" fontId="24" fillId="0" borderId="6" xfId="32" applyFont="1" applyFill="1" applyBorder="1" applyAlignment="1">
      <alignment horizontal="center"/>
    </xf>
    <xf numFmtId="164" fontId="24" fillId="0" borderId="23" xfId="32" applyNumberFormat="1" applyFont="1" applyFill="1" applyBorder="1" applyAlignment="1">
      <alignment horizontal="center"/>
    </xf>
    <xf numFmtId="164" fontId="24" fillId="0" borderId="17" xfId="32" applyNumberFormat="1" applyFont="1" applyFill="1" applyBorder="1" applyAlignment="1">
      <alignment horizontal="center"/>
    </xf>
    <xf numFmtId="0" fontId="24" fillId="0" borderId="24" xfId="32" applyFont="1" applyBorder="1" applyAlignment="1">
      <alignment horizontal="center"/>
    </xf>
    <xf numFmtId="0" fontId="24" fillId="19" borderId="27" xfId="32" applyFont="1" applyFill="1" applyBorder="1" applyAlignment="1"/>
    <xf numFmtId="0" fontId="24" fillId="19" borderId="26" xfId="32" applyFont="1" applyFill="1" applyBorder="1" applyAlignment="1"/>
    <xf numFmtId="0" fontId="24" fillId="19" borderId="28" xfId="32" applyFont="1" applyFill="1" applyBorder="1" applyAlignment="1"/>
    <xf numFmtId="0" fontId="24" fillId="20" borderId="26" xfId="32" applyFont="1" applyFill="1" applyBorder="1" applyAlignment="1"/>
    <xf numFmtId="0" fontId="7" fillId="18" borderId="0" xfId="32" applyFont="1" applyFill="1"/>
    <xf numFmtId="49" fontId="0" fillId="0" borderId="0" xfId="32" applyNumberFormat="1" applyFont="1" applyFill="1" applyBorder="1" applyAlignment="1">
      <alignment horizontal="center"/>
    </xf>
    <xf numFmtId="0" fontId="24" fillId="12" borderId="0" xfId="0" applyFont="1" applyFill="1"/>
    <xf numFmtId="0" fontId="0" fillId="12" borderId="0" xfId="0" applyFont="1" applyFill="1"/>
    <xf numFmtId="0" fontId="24" fillId="20" borderId="31" xfId="32" applyFont="1" applyFill="1" applyBorder="1" applyAlignment="1"/>
    <xf numFmtId="164" fontId="28" fillId="0" borderId="0" xfId="32" applyNumberFormat="1" applyFont="1" applyAlignment="1">
      <alignment horizontal="center"/>
    </xf>
    <xf numFmtId="164" fontId="26" fillId="0" borderId="0" xfId="32" applyNumberFormat="1" applyFont="1" applyAlignment="1">
      <alignment horizontal="center"/>
    </xf>
    <xf numFmtId="164" fontId="24" fillId="0" borderId="0" xfId="32" applyNumberFormat="1" applyFont="1" applyAlignment="1">
      <alignment horizontal="center"/>
    </xf>
    <xf numFmtId="0" fontId="37" fillId="18" borderId="0" xfId="32" applyFont="1" applyFill="1"/>
    <xf numFmtId="167" fontId="24" fillId="0" borderId="0" xfId="32" applyNumberFormat="1" applyFont="1" applyFill="1" applyAlignment="1">
      <alignment horizontal="center"/>
    </xf>
    <xf numFmtId="167" fontId="7" fillId="0" borderId="0" xfId="32" applyNumberFormat="1" applyFont="1" applyAlignment="1">
      <alignment horizontal="center"/>
    </xf>
    <xf numFmtId="167" fontId="1" fillId="0" borderId="18" xfId="42" applyNumberFormat="1" applyFont="1" applyBorder="1" applyAlignment="1">
      <alignment horizontal="center"/>
    </xf>
    <xf numFmtId="167" fontId="7" fillId="0" borderId="14" xfId="42" applyNumberFormat="1" applyFont="1" applyBorder="1" applyAlignment="1">
      <alignment horizontal="center"/>
    </xf>
    <xf numFmtId="167" fontId="1" fillId="0" borderId="18" xfId="42" applyNumberFormat="1" applyFont="1" applyFill="1" applyBorder="1" applyAlignment="1">
      <alignment horizontal="center"/>
    </xf>
    <xf numFmtId="167" fontId="7" fillId="0" borderId="18" xfId="0" applyNumberFormat="1" applyFont="1" applyFill="1" applyBorder="1" applyAlignment="1">
      <alignment horizontal="center"/>
    </xf>
    <xf numFmtId="167" fontId="7" fillId="0" borderId="18" xfId="42" applyNumberFormat="1" applyFont="1" applyBorder="1" applyAlignment="1">
      <alignment horizontal="center"/>
    </xf>
    <xf numFmtId="167" fontId="1" fillId="18" borderId="18" xfId="42" applyNumberFormat="1" applyFont="1" applyFill="1" applyBorder="1" applyAlignment="1">
      <alignment horizontal="center"/>
    </xf>
    <xf numFmtId="167" fontId="7" fillId="0" borderId="18" xfId="42" applyNumberFormat="1" applyFont="1" applyFill="1" applyBorder="1" applyAlignment="1">
      <alignment horizontal="center"/>
    </xf>
    <xf numFmtId="167" fontId="7" fillId="0" borderId="0" xfId="32" applyNumberFormat="1" applyFont="1" applyFill="1" applyAlignment="1">
      <alignment horizontal="center"/>
    </xf>
    <xf numFmtId="167" fontId="0" fillId="0" borderId="18" xfId="0" applyNumberFormat="1" applyFont="1" applyFill="1" applyBorder="1" applyAlignment="1">
      <alignment horizontal="center"/>
    </xf>
    <xf numFmtId="167" fontId="7" fillId="24" borderId="18" xfId="42" applyNumberFormat="1" applyFont="1" applyFill="1" applyBorder="1" applyAlignment="1">
      <alignment horizontal="center"/>
    </xf>
    <xf numFmtId="167" fontId="7" fillId="24" borderId="14" xfId="42" applyNumberFormat="1" applyFont="1" applyFill="1" applyBorder="1" applyAlignment="1">
      <alignment horizontal="center"/>
    </xf>
    <xf numFmtId="167" fontId="7" fillId="0" borderId="17" xfId="42" applyNumberFormat="1" applyFont="1" applyFill="1" applyBorder="1" applyAlignment="1">
      <alignment horizontal="center"/>
    </xf>
    <xf numFmtId="167" fontId="7" fillId="0" borderId="17" xfId="42" applyNumberFormat="1" applyFont="1" applyBorder="1" applyAlignment="1">
      <alignment horizontal="center"/>
    </xf>
    <xf numFmtId="167" fontId="7" fillId="18" borderId="17" xfId="42" applyNumberFormat="1" applyFont="1" applyFill="1" applyBorder="1" applyAlignment="1">
      <alignment horizontal="center"/>
    </xf>
    <xf numFmtId="167" fontId="24" fillId="0" borderId="0" xfId="32" applyNumberFormat="1" applyFont="1" applyFill="1" applyBorder="1" applyAlignment="1">
      <alignment horizontal="center"/>
    </xf>
    <xf numFmtId="0" fontId="0" fillId="0" borderId="2" xfId="32" applyFont="1" applyFill="1" applyBorder="1"/>
    <xf numFmtId="0" fontId="24" fillId="0" borderId="16" xfId="32" applyFont="1" applyFill="1" applyBorder="1"/>
    <xf numFmtId="0" fontId="7" fillId="0" borderId="16" xfId="32" applyFont="1" applyFill="1" applyBorder="1"/>
    <xf numFmtId="0" fontId="7" fillId="0" borderId="2" xfId="32" applyFont="1" applyFill="1" applyBorder="1"/>
    <xf numFmtId="0" fontId="24" fillId="0" borderId="0" xfId="32" applyFont="1" applyFill="1"/>
    <xf numFmtId="0" fontId="0" fillId="0" borderId="0" xfId="0" quotePrefix="1" applyFill="1" applyAlignment="1"/>
    <xf numFmtId="0" fontId="7" fillId="0" borderId="0" xfId="32" applyNumberFormat="1" applyFont="1"/>
    <xf numFmtId="0" fontId="7" fillId="0" borderId="17" xfId="32" applyNumberFormat="1" applyFont="1" applyBorder="1" applyAlignment="1">
      <alignment horizontal="center"/>
    </xf>
    <xf numFmtId="0" fontId="24" fillId="0" borderId="17" xfId="32" applyNumberFormat="1" applyFont="1" applyBorder="1" applyAlignment="1">
      <alignment horizontal="center"/>
    </xf>
    <xf numFmtId="0" fontId="7" fillId="12" borderId="0" xfId="32" applyFont="1" applyFill="1"/>
    <xf numFmtId="168" fontId="0" fillId="17" borderId="0" xfId="0" quotePrefix="1" applyNumberFormat="1" applyFill="1"/>
    <xf numFmtId="168" fontId="0" fillId="0" borderId="0" xfId="0" applyNumberFormat="1"/>
    <xf numFmtId="1" fontId="24" fillId="25" borderId="13" xfId="32" applyNumberFormat="1" applyFont="1" applyFill="1" applyBorder="1" applyAlignment="1">
      <alignment horizontal="center"/>
    </xf>
    <xf numFmtId="0" fontId="7" fillId="0" borderId="10" xfId="32" applyNumberFormat="1" applyFont="1" applyFill="1" applyBorder="1" applyAlignment="1"/>
    <xf numFmtId="0" fontId="0" fillId="0" borderId="10" xfId="32" applyNumberFormat="1" applyFont="1" applyFill="1" applyBorder="1" applyAlignment="1"/>
    <xf numFmtId="0" fontId="24" fillId="0" borderId="32" xfId="32" applyFont="1" applyBorder="1" applyAlignment="1">
      <alignment horizontal="center"/>
    </xf>
    <xf numFmtId="0" fontId="39" fillId="0" borderId="33" xfId="32" applyFont="1" applyBorder="1" applyAlignment="1">
      <alignment horizontal="center"/>
    </xf>
    <xf numFmtId="0" fontId="28" fillId="0" borderId="34" xfId="32" applyFont="1" applyBorder="1" applyAlignment="1">
      <alignment horizontal="center"/>
    </xf>
    <xf numFmtId="0" fontId="26" fillId="0" borderId="35" xfId="32" applyFont="1" applyBorder="1" applyAlignment="1">
      <alignment horizontal="center"/>
    </xf>
    <xf numFmtId="0" fontId="24" fillId="0" borderId="35" xfId="32" applyFont="1" applyBorder="1" applyAlignment="1">
      <alignment horizontal="center"/>
    </xf>
    <xf numFmtId="0" fontId="7" fillId="0" borderId="36" xfId="32" applyFont="1" applyBorder="1" applyAlignment="1">
      <alignment horizontal="center"/>
    </xf>
    <xf numFmtId="0" fontId="0" fillId="0" borderId="37" xfId="32" applyFont="1" applyBorder="1" applyAlignment="1">
      <alignment horizontal="right"/>
    </xf>
    <xf numFmtId="0" fontId="0" fillId="0" borderId="38" xfId="32" applyFont="1" applyBorder="1"/>
    <xf numFmtId="0" fontId="24" fillId="0" borderId="3" xfId="32" applyFont="1" applyFill="1" applyBorder="1" applyAlignment="1">
      <alignment horizontal="center"/>
    </xf>
    <xf numFmtId="0" fontId="7" fillId="0" borderId="39" xfId="32" applyNumberFormat="1" applyFont="1" applyFill="1" applyBorder="1" applyAlignment="1"/>
    <xf numFmtId="1" fontId="24" fillId="0" borderId="29" xfId="32" applyNumberFormat="1" applyFont="1" applyFill="1" applyBorder="1" applyAlignment="1">
      <alignment horizontal="center"/>
    </xf>
    <xf numFmtId="164" fontId="24" fillId="0" borderId="40" xfId="32" applyNumberFormat="1" applyFont="1" applyFill="1" applyBorder="1" applyAlignment="1">
      <alignment horizontal="center"/>
    </xf>
    <xf numFmtId="164" fontId="24" fillId="0" borderId="41" xfId="32" applyNumberFormat="1" applyFont="1" applyFill="1" applyBorder="1" applyAlignment="1">
      <alignment horizontal="center"/>
    </xf>
    <xf numFmtId="164" fontId="24" fillId="0" borderId="3" xfId="32" applyNumberFormat="1" applyFont="1" applyFill="1" applyBorder="1" applyAlignment="1">
      <alignment horizontal="center"/>
    </xf>
    <xf numFmtId="164" fontId="7" fillId="0" borderId="40" xfId="32" applyNumberFormat="1" applyFont="1" applyFill="1" applyBorder="1" applyAlignment="1">
      <alignment horizontal="center"/>
    </xf>
    <xf numFmtId="164" fontId="7" fillId="0" borderId="41" xfId="32" applyNumberFormat="1" applyFont="1" applyFill="1" applyBorder="1" applyAlignment="1">
      <alignment horizontal="center"/>
    </xf>
    <xf numFmtId="164" fontId="7" fillId="0" borderId="21" xfId="32" applyNumberFormat="1" applyFont="1" applyFill="1" applyBorder="1" applyAlignment="1">
      <alignment horizontal="center"/>
    </xf>
    <xf numFmtId="164" fontId="7" fillId="0" borderId="30" xfId="32" applyNumberFormat="1" applyFont="1" applyFill="1" applyBorder="1" applyAlignment="1">
      <alignment horizontal="center"/>
    </xf>
    <xf numFmtId="164" fontId="29" fillId="0" borderId="40" xfId="32" applyNumberFormat="1" applyFont="1" applyBorder="1" applyAlignment="1">
      <alignment horizontal="center"/>
    </xf>
    <xf numFmtId="164" fontId="30" fillId="0" borderId="41" xfId="32" applyNumberFormat="1" applyFont="1" applyBorder="1" applyAlignment="1">
      <alignment horizontal="center"/>
    </xf>
    <xf numFmtId="164" fontId="24" fillId="0" borderId="41" xfId="32" applyNumberFormat="1" applyFont="1" applyBorder="1" applyAlignment="1">
      <alignment horizontal="center"/>
    </xf>
    <xf numFmtId="0" fontId="24" fillId="0" borderId="42" xfId="32" applyFont="1" applyBorder="1" applyAlignment="1">
      <alignment horizontal="center"/>
    </xf>
    <xf numFmtId="0" fontId="24" fillId="19" borderId="43" xfId="32" applyFont="1" applyFill="1" applyBorder="1" applyAlignment="1"/>
    <xf numFmtId="0" fontId="24" fillId="19" borderId="2" xfId="32" applyFont="1" applyFill="1" applyBorder="1" applyAlignment="1"/>
    <xf numFmtId="0" fontId="24" fillId="19" borderId="44" xfId="32" applyFont="1" applyFill="1" applyBorder="1" applyAlignment="1"/>
    <xf numFmtId="0" fontId="24" fillId="20" borderId="2" xfId="32" applyFont="1" applyFill="1" applyBorder="1" applyAlignment="1"/>
    <xf numFmtId="0" fontId="24" fillId="20" borderId="45" xfId="32" applyFont="1" applyFill="1" applyBorder="1" applyAlignment="1"/>
    <xf numFmtId="164" fontId="24" fillId="0" borderId="46" xfId="32" applyNumberFormat="1" applyFont="1" applyBorder="1" applyAlignment="1">
      <alignment horizontal="center"/>
    </xf>
    <xf numFmtId="0" fontId="0" fillId="0" borderId="36" xfId="32" applyFont="1" applyBorder="1" applyAlignment="1"/>
    <xf numFmtId="164" fontId="7" fillId="0" borderId="38" xfId="32" applyNumberFormat="1" applyFont="1" applyBorder="1" applyAlignment="1">
      <alignment horizontal="center"/>
    </xf>
    <xf numFmtId="164" fontId="7" fillId="0" borderId="47" xfId="32" applyNumberFormat="1" applyFont="1" applyBorder="1" applyAlignment="1">
      <alignment horizontal="center"/>
    </xf>
  </cellXfs>
  <cellStyles count="63">
    <cellStyle name="20% - Accent1 2" xfId="1"/>
    <cellStyle name="20% - Accent1 3" xfId="2"/>
    <cellStyle name="20% - Accent1 4" xfId="3"/>
    <cellStyle name="Calculation 2" xfId="4"/>
    <cellStyle name="Calculation 3" xfId="5"/>
    <cellStyle name="Calculation 4" xfId="6"/>
    <cellStyle name="Excel_BuiltIn_Explanatory Text 1" xfId="7"/>
    <cellStyle name="Explanatory Text 2" xfId="8"/>
    <cellStyle name="Heading 1 2" xfId="9"/>
    <cellStyle name="Heading 1 3" xfId="10"/>
    <cellStyle name="Heading 1 4" xfId="11"/>
    <cellStyle name="Heading 1 5" xfId="12"/>
    <cellStyle name="Heading 1 6" xfId="13"/>
    <cellStyle name="Hyperlink 2" xfId="14"/>
    <cellStyle name="Hyperlink 2 2" xfId="15"/>
    <cellStyle name="Hyperlink 2 3" xfId="16"/>
    <cellStyle name="Hyperlink 2 4" xfId="17"/>
    <cellStyle name="Hyperlink 2 5" xfId="60"/>
    <cellStyle name="Hyperlink 3" xfId="18"/>
    <cellStyle name="Hyperlink 3 2" xfId="19"/>
    <cellStyle name="Hyperlink 3 3" xfId="44"/>
    <cellStyle name="Neutral 2" xfId="20"/>
    <cellStyle name="Neutral 3" xfId="21"/>
    <cellStyle name="Normal" xfId="0" builtinId="0"/>
    <cellStyle name="Normal 10" xfId="59"/>
    <cellStyle name="Normal 11" xfId="43"/>
    <cellStyle name="Normal 2" xfId="22"/>
    <cellStyle name="Normal 2 2" xfId="23"/>
    <cellStyle name="Normal 2 2 2" xfId="24"/>
    <cellStyle name="Normal 2 2 2 2" xfId="25"/>
    <cellStyle name="Normal 2 2 2 3" xfId="45"/>
    <cellStyle name="Normal 2 2 3" xfId="46"/>
    <cellStyle name="Normal 2 2 4" xfId="47"/>
    <cellStyle name="Normal 2 3" xfId="26"/>
    <cellStyle name="Normal 2 3 2" xfId="27"/>
    <cellStyle name="Normal 2 3 3" xfId="61"/>
    <cellStyle name="Normal 2 4" xfId="28"/>
    <cellStyle name="Normal 2 4 2" xfId="48"/>
    <cellStyle name="Normal 2 5" xfId="42"/>
    <cellStyle name="Normal 3" xfId="29"/>
    <cellStyle name="Normal 3 2" xfId="30"/>
    <cellStyle name="Normal 3 3" xfId="50"/>
    <cellStyle name="Normal 3 4" xfId="51"/>
    <cellStyle name="Normal 3 5" xfId="49"/>
    <cellStyle name="Normal 4" xfId="31"/>
    <cellStyle name="Normal 4 2" xfId="53"/>
    <cellStyle name="Normal 4 3" xfId="54"/>
    <cellStyle name="Normal 4 4" xfId="52"/>
    <cellStyle name="Normal 5" xfId="32"/>
    <cellStyle name="Normal 5 2" xfId="33"/>
    <cellStyle name="Normal 6" xfId="34"/>
    <cellStyle name="Normal 6 2" xfId="35"/>
    <cellStyle name="Normal 6 2 2" xfId="55"/>
    <cellStyle name="Normal 6 3" xfId="56"/>
    <cellStyle name="Normal 6 4" xfId="57"/>
    <cellStyle name="Normal 7" xfId="36"/>
    <cellStyle name="Normal 7 2" xfId="37"/>
    <cellStyle name="Normal 7 3" xfId="62"/>
    <cellStyle name="Normal 7 4" xfId="58"/>
    <cellStyle name="Normal 8" xfId="38"/>
    <cellStyle name="Normal 9" xfId="39"/>
    <cellStyle name="Output 2" xfId="40"/>
    <cellStyle name="WinCalendar_BlankCells_35" xfId="41"/>
  </cellStyles>
  <dxfs count="13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b/>
        <i val="0"/>
      </font>
    </dxf>
    <dxf>
      <font>
        <b/>
        <i val="0"/>
      </font>
    </dxf>
    <dxf>
      <font>
        <color rgb="FF0070C0"/>
      </font>
    </dxf>
    <dxf>
      <font>
        <color rgb="FF0070C0"/>
      </font>
    </dxf>
    <dxf>
      <font>
        <color rgb="FFCC0000"/>
      </font>
    </dxf>
    <dxf>
      <font>
        <color rgb="FF0070C0"/>
      </font>
      <fill>
        <patternFill patternType="none">
          <bgColor auto="1"/>
        </patternFill>
      </fill>
    </dxf>
    <dxf>
      <fill>
        <patternFill>
          <bgColor rgb="FFFFCC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CC"/>
      <color rgb="FFCCFFCC"/>
      <color rgb="FFFFCCCC"/>
      <color rgb="FFFFFF99"/>
      <color rgb="FFFFCC99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13139</xdr:rowOff>
    </xdr:from>
    <xdr:to>
      <xdr:col>1</xdr:col>
      <xdr:colOff>17100</xdr:colOff>
      <xdr:row>3</xdr:row>
      <xdr:rowOff>37027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139"/>
          <a:ext cx="360000" cy="509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CC00"/>
    <pageSetUpPr fitToPage="1"/>
  </sheetPr>
  <dimension ref="A1:BK103"/>
  <sheetViews>
    <sheetView showGridLines="0" showRowColHeaders="0" tabSelected="1" zoomScaleNormal="100" workbookViewId="0">
      <selection activeCell="AS1" sqref="AS1"/>
    </sheetView>
  </sheetViews>
  <sheetFormatPr defaultRowHeight="12.75" x14ac:dyDescent="0.2"/>
  <cols>
    <col min="1" max="1" width="5.140625" style="23" bestFit="1" customWidth="1"/>
    <col min="2" max="2" width="9.28515625" style="23" customWidth="1"/>
    <col min="3" max="3" width="4.7109375" style="23" bestFit="1" customWidth="1"/>
    <col min="4" max="21" width="3" style="23" customWidth="1"/>
    <col min="22" max="43" width="3" style="23" hidden="1" customWidth="1"/>
    <col min="44" max="46" width="3" style="23" customWidth="1"/>
    <col min="47" max="47" width="5.28515625" style="23" bestFit="1" customWidth="1"/>
    <col min="48" max="48" width="3.7109375" style="23" customWidth="1"/>
    <col min="49" max="51" width="9.140625" style="23"/>
    <col min="52" max="52" width="9.140625" style="140"/>
    <col min="53" max="60" width="13.7109375" style="23" hidden="1" customWidth="1"/>
    <col min="61" max="61" width="12" style="23" hidden="1" customWidth="1"/>
    <col min="62" max="63" width="13.7109375" style="23" hidden="1" customWidth="1"/>
    <col min="64" max="16384" width="9.140625" style="23"/>
  </cols>
  <sheetData>
    <row r="1" spans="1:63" x14ac:dyDescent="0.2">
      <c r="B1" s="20" t="s">
        <v>162</v>
      </c>
      <c r="D1" s="17"/>
      <c r="E1" s="17"/>
      <c r="G1" s="17"/>
      <c r="J1" s="17"/>
      <c r="AE1" s="140"/>
      <c r="AF1" s="140"/>
      <c r="AG1" s="140"/>
      <c r="AH1" s="140"/>
      <c r="AI1" s="140"/>
      <c r="AJ1" s="140"/>
      <c r="AK1" s="140"/>
      <c r="AU1" s="34" t="s">
        <v>50</v>
      </c>
      <c r="AV1" s="34"/>
      <c r="BA1" s="249" t="s">
        <v>153</v>
      </c>
      <c r="BB1" s="282"/>
      <c r="BC1" s="282"/>
      <c r="BD1" s="282"/>
      <c r="BE1" s="282"/>
      <c r="BF1" s="282"/>
      <c r="BG1" s="282"/>
      <c r="BH1" s="282"/>
      <c r="BI1" s="282"/>
      <c r="BJ1" s="282"/>
      <c r="BK1" s="282"/>
    </row>
    <row r="2" spans="1:63" s="10" customFormat="1" x14ac:dyDescent="0.2">
      <c r="B2" s="17" t="s">
        <v>160</v>
      </c>
      <c r="C2" s="21"/>
      <c r="E2" s="17"/>
      <c r="AU2" s="35" t="s">
        <v>51</v>
      </c>
      <c r="AV2" s="35"/>
      <c r="AZ2" s="136"/>
    </row>
    <row r="3" spans="1:63" s="10" customFormat="1" x14ac:dyDescent="0.2">
      <c r="B3" s="17" t="s">
        <v>112</v>
      </c>
      <c r="C3" s="21"/>
      <c r="E3" s="17"/>
      <c r="AU3" s="36" t="s">
        <v>52</v>
      </c>
      <c r="AV3" s="36"/>
      <c r="AZ3" s="136"/>
    </row>
    <row r="4" spans="1:63" s="10" customFormat="1" x14ac:dyDescent="0.2">
      <c r="B4" s="17"/>
      <c r="C4" s="21"/>
      <c r="E4" s="17"/>
      <c r="AZ4" s="136"/>
    </row>
    <row r="5" spans="1:63" x14ac:dyDescent="0.2">
      <c r="A5" s="11" t="s">
        <v>47</v>
      </c>
    </row>
    <row r="6" spans="1:63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W6" s="140"/>
      <c r="AX6" s="140"/>
      <c r="AY6" s="140"/>
    </row>
    <row r="7" spans="1:63" x14ac:dyDescent="0.2">
      <c r="A7" s="39" t="s">
        <v>45</v>
      </c>
      <c r="B7" s="40" t="s">
        <v>45</v>
      </c>
      <c r="C7" s="40" t="s">
        <v>45</v>
      </c>
      <c r="D7" s="66" t="s">
        <v>45</v>
      </c>
      <c r="E7" s="66"/>
      <c r="F7" s="66" t="s">
        <v>55</v>
      </c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7"/>
      <c r="AR7" s="56"/>
      <c r="AS7" s="58"/>
      <c r="AT7" s="57"/>
      <c r="AU7" s="24"/>
      <c r="AV7" s="24"/>
      <c r="AW7" s="140"/>
      <c r="AX7" s="140"/>
      <c r="AY7" s="140"/>
    </row>
    <row r="8" spans="1:63" s="140" customFormat="1" x14ac:dyDescent="0.2">
      <c r="A8" s="39"/>
      <c r="B8" s="40"/>
      <c r="C8" s="242"/>
      <c r="D8" s="243" t="s">
        <v>143</v>
      </c>
      <c r="E8" s="244"/>
      <c r="F8" s="244"/>
      <c r="G8" s="245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51"/>
      <c r="AR8" s="56"/>
      <c r="AS8" s="58" t="s">
        <v>43</v>
      </c>
      <c r="AT8" s="57"/>
      <c r="AU8" s="293"/>
      <c r="AV8" s="294" t="s">
        <v>49</v>
      </c>
      <c r="BA8" s="255" t="s">
        <v>163</v>
      </c>
    </row>
    <row r="9" spans="1:63" ht="13.5" thickBot="1" x14ac:dyDescent="0.25">
      <c r="A9" s="309" t="s">
        <v>44</v>
      </c>
      <c r="B9" s="288" t="s">
        <v>56</v>
      </c>
      <c r="C9" s="289" t="s">
        <v>165</v>
      </c>
      <c r="D9" s="310" t="s">
        <v>159</v>
      </c>
      <c r="E9" s="311"/>
      <c r="F9" s="311"/>
      <c r="G9" s="312"/>
      <c r="H9" s="313"/>
      <c r="I9" s="313"/>
      <c r="J9" s="313"/>
      <c r="K9" s="313"/>
      <c r="L9" s="313" t="s">
        <v>45</v>
      </c>
      <c r="M9" s="313"/>
      <c r="N9" s="313"/>
      <c r="O9" s="313"/>
      <c r="P9" s="313"/>
      <c r="Q9" s="313"/>
      <c r="R9" s="313"/>
      <c r="S9" s="313"/>
      <c r="T9" s="313"/>
      <c r="U9" s="313"/>
      <c r="V9" s="313"/>
      <c r="W9" s="313"/>
      <c r="X9" s="313"/>
      <c r="Y9" s="313"/>
      <c r="Z9" s="313"/>
      <c r="AA9" s="313"/>
      <c r="AB9" s="313"/>
      <c r="AC9" s="313"/>
      <c r="AD9" s="313"/>
      <c r="AE9" s="313"/>
      <c r="AF9" s="313"/>
      <c r="AG9" s="313"/>
      <c r="AH9" s="313"/>
      <c r="AI9" s="313"/>
      <c r="AJ9" s="313"/>
      <c r="AK9" s="313"/>
      <c r="AL9" s="313"/>
      <c r="AM9" s="313"/>
      <c r="AN9" s="313"/>
      <c r="AO9" s="313"/>
      <c r="AP9" s="313"/>
      <c r="AQ9" s="314"/>
      <c r="AR9" s="290" t="s">
        <v>166</v>
      </c>
      <c r="AS9" s="291" t="s">
        <v>167</v>
      </c>
      <c r="AT9" s="292" t="s">
        <v>2</v>
      </c>
      <c r="AU9" s="316" t="s">
        <v>48</v>
      </c>
      <c r="AV9" s="295"/>
      <c r="AW9" s="140"/>
      <c r="AX9" s="140"/>
      <c r="AY9" s="140"/>
      <c r="BA9" s="281">
        <v>11</v>
      </c>
      <c r="BB9" s="281">
        <v>10</v>
      </c>
      <c r="BC9" s="281">
        <v>9</v>
      </c>
      <c r="BD9" s="281">
        <v>8</v>
      </c>
      <c r="BE9" s="281">
        <v>7</v>
      </c>
      <c r="BF9" s="281">
        <v>6</v>
      </c>
      <c r="BG9" s="281">
        <v>5</v>
      </c>
      <c r="BH9" s="281">
        <v>4</v>
      </c>
      <c r="BI9" s="281">
        <v>3</v>
      </c>
      <c r="BJ9" s="281">
        <v>2</v>
      </c>
      <c r="BK9" s="281">
        <v>1</v>
      </c>
    </row>
    <row r="10" spans="1:63" x14ac:dyDescent="0.2">
      <c r="A10" s="296">
        <f>RANK(C10,C$10:C$25,0)</f>
        <v>1</v>
      </c>
      <c r="B10" s="297" t="s">
        <v>62</v>
      </c>
      <c r="C10" s="298">
        <f t="shared" ref="C10:C25" si="0">INT(SUM(D10:G10))+SUM(BA10:BK10)</f>
        <v>40.020002020000021</v>
      </c>
      <c r="D10" s="299">
        <f>INT(IFERROR(LARGE($D$88:$AQ$91,D$30),0))</f>
        <v>11</v>
      </c>
      <c r="E10" s="300">
        <f t="shared" ref="E10:AQ10" si="1">IFERROR(LARGE($D$88:$AQ$91,E$30),0)</f>
        <v>11.000019999999999</v>
      </c>
      <c r="F10" s="300">
        <f t="shared" si="1"/>
        <v>9.0050000000000008</v>
      </c>
      <c r="G10" s="301">
        <f t="shared" si="1"/>
        <v>9.0000499999999999</v>
      </c>
      <c r="H10" s="302">
        <f t="shared" si="1"/>
        <v>8.0050000000000008</v>
      </c>
      <c r="I10" s="303">
        <f t="shared" si="1"/>
        <v>8.0020000000000007</v>
      </c>
      <c r="J10" s="303">
        <f t="shared" si="1"/>
        <v>5.0019999999999998</v>
      </c>
      <c r="K10" s="303">
        <f t="shared" si="1"/>
        <v>5.0000499999999999</v>
      </c>
      <c r="L10" s="304">
        <f t="shared" si="1"/>
        <v>4.0019999999999998</v>
      </c>
      <c r="M10" s="303">
        <f t="shared" si="1"/>
        <v>4.0000200000000001</v>
      </c>
      <c r="N10" s="304">
        <f t="shared" si="1"/>
        <v>2.0019999999999998</v>
      </c>
      <c r="O10" s="303">
        <f t="shared" si="1"/>
        <v>0</v>
      </c>
      <c r="P10" s="303">
        <f t="shared" si="1"/>
        <v>0</v>
      </c>
      <c r="Q10" s="303">
        <f t="shared" si="1"/>
        <v>0</v>
      </c>
      <c r="R10" s="303">
        <f t="shared" si="1"/>
        <v>0</v>
      </c>
      <c r="S10" s="303">
        <f t="shared" si="1"/>
        <v>0</v>
      </c>
      <c r="T10" s="303">
        <f t="shared" si="1"/>
        <v>0</v>
      </c>
      <c r="U10" s="303">
        <f t="shared" si="1"/>
        <v>0</v>
      </c>
      <c r="V10" s="303">
        <f t="shared" si="1"/>
        <v>0</v>
      </c>
      <c r="W10" s="303">
        <f t="shared" si="1"/>
        <v>0</v>
      </c>
      <c r="X10" s="303">
        <f t="shared" si="1"/>
        <v>0</v>
      </c>
      <c r="Y10" s="303">
        <f t="shared" si="1"/>
        <v>0</v>
      </c>
      <c r="Z10" s="303">
        <f t="shared" si="1"/>
        <v>0</v>
      </c>
      <c r="AA10" s="303">
        <f t="shared" si="1"/>
        <v>0</v>
      </c>
      <c r="AB10" s="303">
        <f t="shared" si="1"/>
        <v>0</v>
      </c>
      <c r="AC10" s="303">
        <f t="shared" si="1"/>
        <v>0</v>
      </c>
      <c r="AD10" s="303">
        <f t="shared" si="1"/>
        <v>0</v>
      </c>
      <c r="AE10" s="303">
        <f t="shared" si="1"/>
        <v>0</v>
      </c>
      <c r="AF10" s="303">
        <f t="shared" si="1"/>
        <v>0</v>
      </c>
      <c r="AG10" s="303">
        <f t="shared" si="1"/>
        <v>0</v>
      </c>
      <c r="AH10" s="303">
        <f t="shared" si="1"/>
        <v>0</v>
      </c>
      <c r="AI10" s="303">
        <f t="shared" si="1"/>
        <v>0</v>
      </c>
      <c r="AJ10" s="303">
        <f t="shared" si="1"/>
        <v>0</v>
      </c>
      <c r="AK10" s="303">
        <f t="shared" si="1"/>
        <v>0</v>
      </c>
      <c r="AL10" s="303">
        <f t="shared" si="1"/>
        <v>0</v>
      </c>
      <c r="AM10" s="303">
        <f t="shared" si="1"/>
        <v>0</v>
      </c>
      <c r="AN10" s="303">
        <f t="shared" si="1"/>
        <v>0</v>
      </c>
      <c r="AO10" s="303">
        <f t="shared" si="1"/>
        <v>0</v>
      </c>
      <c r="AP10" s="303">
        <f t="shared" si="1"/>
        <v>0</v>
      </c>
      <c r="AQ10" s="305">
        <f t="shared" si="1"/>
        <v>0</v>
      </c>
      <c r="AR10" s="306">
        <f t="shared" ref="AR10:AR25" si="2">IF((D10-INT(D10))&gt;=0.001,1,0)+IF((E10-INT(E10))&gt;=0.001,1,0)+IF((F10-INT(F10))&gt;=0.001,1,0)+IF((G10-INT(G10))&gt;=0.001,1,0)+IF((H10-INT(H10))&gt;=0.001,1,0)+IF((I10-INT(I10))&gt;=0.001,1,0)+IF((J10-INT(J10))&gt;=0.001,1,0)+IF((K10-INT(K10))&gt;=0.001,1,0)+IF((L10-INT(L10))&gt;=0.001,1,0)+IF((M10-INT(M10))&gt;=0.001,1,0)+IF((N10-INT(N10))&gt;=0.001,1,0)+IF((O10-INT(O10))&gt;=0.001,1,0)+IF((P10-INT(P10))&gt;=0.001,1,0)+IF((Q10-INT(Q10))&gt;=0.001,1,0)+IF((R10-INT(R10))&gt;=0.001,1,0)+IF((S10-INT(S10))&gt;=0.001,1,0)+IF((T10-INT(T10))&gt;=0.001,1,0)+IF((U10-INT(U10))&gt;=0.001,1,0)+IF((V10-INT(V10))&gt;=0.001,1,0)+IF((W10-INT(W10))&gt;=0.001,1,0)+IF((X10-INT(X10))&gt;=0.001,1,0)+IF((Y10-INT(Y10))&gt;=0.001,1,0)+IF((Z10-INT(Z10))&gt;=0.001,1,0)+IF((AA10-INT(AA10))&gt;=0.001,1,0)+IF((AB10-INT(AB10))&gt;=0.001,1,0)+IF((AC10-INT(AC10))&gt;=0.001,1,0)+IF((AD10-INT(AD10))&gt;=0.001,1,0)+IF((AE10-INT(AE10))&gt;=0.001,1,0)+IF((AF10-INT(AF10))&gt;=0.001,1,0)+IF((AG10-INT(AG10))&gt;=0.001,1,0)+IF((AH10-INT(AH10))&gt;=0.001,1,0)+IF((AI10-INT(AI10))&gt;=0.001,1,0)+IF((AJ10-INT(AJ10))&gt;=0.001,1,0)+IF((AK10-INT(AK10))&gt;=0.001,1,0)+IF((AL10-INT(AL10))&gt;=0.001,1,0)+IF((AM10-INT(AM10))&gt;=0.001,1,0)+IF((AN10-INT(AN10))&gt;=0.001,1,0)+IF((AO10-INT(AO10))&gt;=0.001,1,0)+IF((AP10-INT(AP10))&gt;=0.001,1,0)+IF((AQ10-INT(AQ10))&gt;=0.001,1,0)</f>
        <v>6</v>
      </c>
      <c r="AS10" s="307">
        <f t="shared" ref="AS10:AS25" si="3">COUNTIF(D10:AQ10,"&gt;=0")-COUNTIF(D10:AQ10,"=0")-AR10</f>
        <v>5</v>
      </c>
      <c r="AT10" s="308">
        <f t="shared" ref="AT10:AT25" si="4">COUNTIF(D10:AQ10,"&gt;0")</f>
        <v>11</v>
      </c>
      <c r="AU10" s="33">
        <f t="shared" ref="AU10:AU25" si="5">COUNTIF(D10:AQ10,"&gt;=11")</f>
        <v>2</v>
      </c>
      <c r="AV10" s="317">
        <f t="shared" ref="AV10:AV25" si="6">COUNTIF(D10:AQ10,"&gt;=8")</f>
        <v>6</v>
      </c>
      <c r="AW10" s="140"/>
      <c r="AX10" s="140"/>
      <c r="AY10" s="140"/>
      <c r="BA10" s="280">
        <f t="shared" ref="BA10:BK10" si="7">POWER(10,-(12-BA$9)*2)*COUNTIFS($D10:$Q10,"&gt;="&amp;BA$9,$D10:$Q10,"&lt;"&amp;BA$9+1)</f>
        <v>0.02</v>
      </c>
      <c r="BB10" s="280">
        <f t="shared" si="7"/>
        <v>0</v>
      </c>
      <c r="BC10" s="280">
        <f t="shared" si="7"/>
        <v>1.9999999999999999E-6</v>
      </c>
      <c r="BD10" s="280">
        <f t="shared" si="7"/>
        <v>2E-8</v>
      </c>
      <c r="BE10" s="280">
        <f t="shared" si="7"/>
        <v>0</v>
      </c>
      <c r="BF10" s="280">
        <f t="shared" si="7"/>
        <v>0</v>
      </c>
      <c r="BG10" s="280">
        <f t="shared" si="7"/>
        <v>2E-14</v>
      </c>
      <c r="BH10" s="280">
        <f t="shared" si="7"/>
        <v>2E-16</v>
      </c>
      <c r="BI10" s="280">
        <f t="shared" si="7"/>
        <v>0</v>
      </c>
      <c r="BJ10" s="280">
        <f t="shared" si="7"/>
        <v>9.9999999999999995E-21</v>
      </c>
      <c r="BK10" s="280">
        <f t="shared" si="7"/>
        <v>0</v>
      </c>
    </row>
    <row r="11" spans="1:63" x14ac:dyDescent="0.2">
      <c r="A11" s="239">
        <f t="shared" ref="A11:A16" si="8">RANK(C11,C$10:C$25,0)</f>
        <v>2</v>
      </c>
      <c r="B11" s="286" t="s">
        <v>60</v>
      </c>
      <c r="C11" s="59">
        <f t="shared" si="0"/>
        <v>37.102101102010003</v>
      </c>
      <c r="D11" s="68">
        <f t="shared" ref="D11:AQ11" si="9">IFERROR(LARGE($D$80:$AQ$83,D$30),0)</f>
        <v>11.00005</v>
      </c>
      <c r="E11" s="69">
        <f t="shared" si="9"/>
        <v>9.0020000000000007</v>
      </c>
      <c r="F11" s="69">
        <f t="shared" si="9"/>
        <v>9.0000199999999992</v>
      </c>
      <c r="G11" s="70">
        <f t="shared" si="9"/>
        <v>8.0000499999999999</v>
      </c>
      <c r="H11" s="230">
        <f t="shared" si="9"/>
        <v>6.0049999999999999</v>
      </c>
      <c r="I11" s="231">
        <f t="shared" si="9"/>
        <v>5.0049999999999999</v>
      </c>
      <c r="J11" s="231">
        <f t="shared" si="9"/>
        <v>3.0049999999999999</v>
      </c>
      <c r="K11" s="231">
        <f t="shared" si="9"/>
        <v>3.0019999999999998</v>
      </c>
      <c r="L11" s="207">
        <f t="shared" si="9"/>
        <v>1.0049999999999999</v>
      </c>
      <c r="M11" s="231">
        <f t="shared" si="9"/>
        <v>5.0000000000000001E-3</v>
      </c>
      <c r="N11" s="207">
        <f t="shared" si="9"/>
        <v>5.0000000000000001E-3</v>
      </c>
      <c r="O11" s="71">
        <f t="shared" si="9"/>
        <v>2E-3</v>
      </c>
      <c r="P11" s="71">
        <f t="shared" si="9"/>
        <v>2E-3</v>
      </c>
      <c r="Q11" s="71">
        <f t="shared" si="9"/>
        <v>0</v>
      </c>
      <c r="R11" s="71">
        <f t="shared" si="9"/>
        <v>0</v>
      </c>
      <c r="S11" s="71">
        <f t="shared" si="9"/>
        <v>0</v>
      </c>
      <c r="T11" s="71">
        <f t="shared" si="9"/>
        <v>0</v>
      </c>
      <c r="U11" s="71">
        <f t="shared" si="9"/>
        <v>0</v>
      </c>
      <c r="V11" s="71">
        <f t="shared" si="9"/>
        <v>0</v>
      </c>
      <c r="W11" s="71">
        <f t="shared" si="9"/>
        <v>0</v>
      </c>
      <c r="X11" s="71">
        <f t="shared" si="9"/>
        <v>0</v>
      </c>
      <c r="Y11" s="71">
        <f t="shared" si="9"/>
        <v>0</v>
      </c>
      <c r="Z11" s="71">
        <f t="shared" si="9"/>
        <v>0</v>
      </c>
      <c r="AA11" s="71">
        <f t="shared" si="9"/>
        <v>0</v>
      </c>
      <c r="AB11" s="71">
        <f t="shared" si="9"/>
        <v>0</v>
      </c>
      <c r="AC11" s="71">
        <f t="shared" si="9"/>
        <v>0</v>
      </c>
      <c r="AD11" s="71">
        <f t="shared" si="9"/>
        <v>0</v>
      </c>
      <c r="AE11" s="71">
        <f t="shared" si="9"/>
        <v>0</v>
      </c>
      <c r="AF11" s="71">
        <f t="shared" si="9"/>
        <v>0</v>
      </c>
      <c r="AG11" s="71">
        <f t="shared" si="9"/>
        <v>0</v>
      </c>
      <c r="AH11" s="71">
        <f t="shared" si="9"/>
        <v>0</v>
      </c>
      <c r="AI11" s="71">
        <f t="shared" si="9"/>
        <v>0</v>
      </c>
      <c r="AJ11" s="71">
        <f t="shared" si="9"/>
        <v>0</v>
      </c>
      <c r="AK11" s="71">
        <f t="shared" si="9"/>
        <v>0</v>
      </c>
      <c r="AL11" s="71">
        <f t="shared" si="9"/>
        <v>0</v>
      </c>
      <c r="AM11" s="71">
        <f t="shared" si="9"/>
        <v>0</v>
      </c>
      <c r="AN11" s="71">
        <f t="shared" si="9"/>
        <v>0</v>
      </c>
      <c r="AO11" s="71">
        <f t="shared" si="9"/>
        <v>0</v>
      </c>
      <c r="AP11" s="71">
        <f t="shared" si="9"/>
        <v>0</v>
      </c>
      <c r="AQ11" s="72">
        <f t="shared" si="9"/>
        <v>0</v>
      </c>
      <c r="AR11" s="74">
        <f t="shared" si="2"/>
        <v>10</v>
      </c>
      <c r="AS11" s="73">
        <f t="shared" si="3"/>
        <v>3</v>
      </c>
      <c r="AT11" s="85">
        <f t="shared" si="4"/>
        <v>13</v>
      </c>
      <c r="AU11" s="33">
        <f t="shared" si="5"/>
        <v>1</v>
      </c>
      <c r="AV11" s="317">
        <f t="shared" si="6"/>
        <v>4</v>
      </c>
      <c r="AW11" s="140"/>
      <c r="AX11" s="140"/>
      <c r="AY11" s="140"/>
      <c r="BA11" s="280">
        <f t="shared" ref="BA11:BK25" si="10">POWER(10,-(12-BA$9))*COUNTIFS($D11:$Q11,"&gt;="&amp;BA$9,$D11:$Q11,"&lt;"&amp;BA$9+1)</f>
        <v>0.1</v>
      </c>
      <c r="BB11" s="280">
        <f t="shared" si="10"/>
        <v>0</v>
      </c>
      <c r="BC11" s="280">
        <f t="shared" si="10"/>
        <v>2E-3</v>
      </c>
      <c r="BD11" s="280">
        <f t="shared" si="10"/>
        <v>1E-4</v>
      </c>
      <c r="BE11" s="280">
        <f t="shared" si="10"/>
        <v>0</v>
      </c>
      <c r="BF11" s="280">
        <f t="shared" si="10"/>
        <v>9.9999999999999995E-7</v>
      </c>
      <c r="BG11" s="280">
        <f t="shared" si="10"/>
        <v>9.9999999999999995E-8</v>
      </c>
      <c r="BH11" s="280">
        <f t="shared" si="10"/>
        <v>0</v>
      </c>
      <c r="BI11" s="280">
        <f t="shared" si="10"/>
        <v>2.0000000000000001E-9</v>
      </c>
      <c r="BJ11" s="280">
        <f t="shared" si="10"/>
        <v>0</v>
      </c>
      <c r="BK11" s="280">
        <f t="shared" si="10"/>
        <v>9.9999999999999994E-12</v>
      </c>
    </row>
    <row r="12" spans="1:63" x14ac:dyDescent="0.2">
      <c r="A12" s="239">
        <f t="shared" si="8"/>
        <v>3</v>
      </c>
      <c r="B12" s="286" t="s">
        <v>61</v>
      </c>
      <c r="C12" s="59">
        <f t="shared" si="0"/>
        <v>30.1001011</v>
      </c>
      <c r="D12" s="68">
        <f t="shared" ref="D12:AQ12" si="11">IFERROR(LARGE($D$76:$AQ$79,D$30),0)</f>
        <v>11.002000000000001</v>
      </c>
      <c r="E12" s="69">
        <f t="shared" si="11"/>
        <v>8.0000199999999992</v>
      </c>
      <c r="F12" s="69">
        <f t="shared" si="11"/>
        <v>6.0019999999999998</v>
      </c>
      <c r="G12" s="70">
        <f t="shared" si="11"/>
        <v>5.0000200000000001</v>
      </c>
      <c r="H12" s="230">
        <f t="shared" si="11"/>
        <v>2E-3</v>
      </c>
      <c r="I12" s="231">
        <f t="shared" si="11"/>
        <v>0</v>
      </c>
      <c r="J12" s="231">
        <f t="shared" si="11"/>
        <v>0</v>
      </c>
      <c r="K12" s="231">
        <f t="shared" si="11"/>
        <v>0</v>
      </c>
      <c r="L12" s="207">
        <f t="shared" si="11"/>
        <v>0</v>
      </c>
      <c r="M12" s="231">
        <f t="shared" si="11"/>
        <v>0</v>
      </c>
      <c r="N12" s="207">
        <f t="shared" si="11"/>
        <v>0</v>
      </c>
      <c r="O12" s="71">
        <f t="shared" si="11"/>
        <v>0</v>
      </c>
      <c r="P12" s="71">
        <f t="shared" si="11"/>
        <v>0</v>
      </c>
      <c r="Q12" s="71">
        <f t="shared" si="11"/>
        <v>0</v>
      </c>
      <c r="R12" s="71">
        <f t="shared" si="11"/>
        <v>0</v>
      </c>
      <c r="S12" s="71">
        <f t="shared" si="11"/>
        <v>0</v>
      </c>
      <c r="T12" s="71">
        <f t="shared" si="11"/>
        <v>0</v>
      </c>
      <c r="U12" s="71">
        <f t="shared" si="11"/>
        <v>0</v>
      </c>
      <c r="V12" s="71">
        <f t="shared" si="11"/>
        <v>0</v>
      </c>
      <c r="W12" s="71">
        <f t="shared" si="11"/>
        <v>0</v>
      </c>
      <c r="X12" s="71">
        <f t="shared" si="11"/>
        <v>0</v>
      </c>
      <c r="Y12" s="71">
        <f t="shared" si="11"/>
        <v>0</v>
      </c>
      <c r="Z12" s="71">
        <f t="shared" si="11"/>
        <v>0</v>
      </c>
      <c r="AA12" s="71">
        <f t="shared" si="11"/>
        <v>0</v>
      </c>
      <c r="AB12" s="71">
        <f t="shared" si="11"/>
        <v>0</v>
      </c>
      <c r="AC12" s="71">
        <f t="shared" si="11"/>
        <v>0</v>
      </c>
      <c r="AD12" s="71">
        <f t="shared" si="11"/>
        <v>0</v>
      </c>
      <c r="AE12" s="71">
        <f t="shared" si="11"/>
        <v>0</v>
      </c>
      <c r="AF12" s="71">
        <f t="shared" si="11"/>
        <v>0</v>
      </c>
      <c r="AG12" s="71">
        <f t="shared" si="11"/>
        <v>0</v>
      </c>
      <c r="AH12" s="71">
        <f t="shared" si="11"/>
        <v>0</v>
      </c>
      <c r="AI12" s="71">
        <f t="shared" si="11"/>
        <v>0</v>
      </c>
      <c r="AJ12" s="71">
        <f t="shared" si="11"/>
        <v>0</v>
      </c>
      <c r="AK12" s="71">
        <f t="shared" si="11"/>
        <v>0</v>
      </c>
      <c r="AL12" s="71">
        <f t="shared" si="11"/>
        <v>0</v>
      </c>
      <c r="AM12" s="71">
        <f t="shared" si="11"/>
        <v>0</v>
      </c>
      <c r="AN12" s="71">
        <f t="shared" si="11"/>
        <v>0</v>
      </c>
      <c r="AO12" s="71">
        <f t="shared" si="11"/>
        <v>0</v>
      </c>
      <c r="AP12" s="71">
        <f t="shared" si="11"/>
        <v>0</v>
      </c>
      <c r="AQ12" s="72">
        <f t="shared" si="11"/>
        <v>0</v>
      </c>
      <c r="AR12" s="74">
        <f t="shared" si="2"/>
        <v>3</v>
      </c>
      <c r="AS12" s="73">
        <f t="shared" si="3"/>
        <v>2</v>
      </c>
      <c r="AT12" s="85">
        <f t="shared" si="4"/>
        <v>5</v>
      </c>
      <c r="AU12" s="33">
        <f t="shared" si="5"/>
        <v>1</v>
      </c>
      <c r="AV12" s="317">
        <f t="shared" si="6"/>
        <v>2</v>
      </c>
      <c r="AW12" s="140"/>
      <c r="AX12" s="140"/>
      <c r="AY12" s="140"/>
      <c r="BA12" s="280">
        <f t="shared" si="10"/>
        <v>0.1</v>
      </c>
      <c r="BB12" s="280">
        <f t="shared" si="10"/>
        <v>0</v>
      </c>
      <c r="BC12" s="280">
        <f t="shared" si="10"/>
        <v>0</v>
      </c>
      <c r="BD12" s="280">
        <f t="shared" si="10"/>
        <v>1E-4</v>
      </c>
      <c r="BE12" s="280">
        <f t="shared" si="10"/>
        <v>0</v>
      </c>
      <c r="BF12" s="280">
        <f t="shared" si="10"/>
        <v>9.9999999999999995E-7</v>
      </c>
      <c r="BG12" s="280">
        <f t="shared" si="10"/>
        <v>9.9999999999999995E-8</v>
      </c>
      <c r="BH12" s="280">
        <f t="shared" si="10"/>
        <v>0</v>
      </c>
      <c r="BI12" s="280">
        <f t="shared" si="10"/>
        <v>0</v>
      </c>
      <c r="BJ12" s="280">
        <f t="shared" si="10"/>
        <v>0</v>
      </c>
      <c r="BK12" s="280">
        <f t="shared" si="10"/>
        <v>0</v>
      </c>
    </row>
    <row r="13" spans="1:63" x14ac:dyDescent="0.2">
      <c r="A13" s="239">
        <f t="shared" si="8"/>
        <v>4</v>
      </c>
      <c r="B13" s="286" t="s">
        <v>66</v>
      </c>
      <c r="C13" s="285">
        <f t="shared" si="0"/>
        <v>18.000011010009999</v>
      </c>
      <c r="D13" s="68">
        <f t="shared" ref="D13:AQ13" si="12">IFERROR(LARGE($D$56:$AQ$59,D$30),0)</f>
        <v>7.0000499999999999</v>
      </c>
      <c r="E13" s="69">
        <f t="shared" si="12"/>
        <v>6.0000499999999999</v>
      </c>
      <c r="F13" s="69">
        <f t="shared" si="12"/>
        <v>4.0049999999999999</v>
      </c>
      <c r="G13" s="70">
        <f t="shared" si="12"/>
        <v>1.002</v>
      </c>
      <c r="H13" s="230">
        <f t="shared" si="12"/>
        <v>0</v>
      </c>
      <c r="I13" s="231">
        <f t="shared" si="12"/>
        <v>0</v>
      </c>
      <c r="J13" s="231">
        <f t="shared" si="12"/>
        <v>0</v>
      </c>
      <c r="K13" s="231">
        <f t="shared" si="12"/>
        <v>0</v>
      </c>
      <c r="L13" s="207">
        <f t="shared" si="12"/>
        <v>0</v>
      </c>
      <c r="M13" s="231">
        <f t="shared" si="12"/>
        <v>0</v>
      </c>
      <c r="N13" s="207">
        <f t="shared" si="12"/>
        <v>0</v>
      </c>
      <c r="O13" s="71">
        <f t="shared" si="12"/>
        <v>0</v>
      </c>
      <c r="P13" s="71">
        <f t="shared" si="12"/>
        <v>0</v>
      </c>
      <c r="Q13" s="71">
        <f t="shared" si="12"/>
        <v>0</v>
      </c>
      <c r="R13" s="71">
        <f t="shared" si="12"/>
        <v>0</v>
      </c>
      <c r="S13" s="71">
        <f t="shared" si="12"/>
        <v>0</v>
      </c>
      <c r="T13" s="71">
        <f t="shared" si="12"/>
        <v>0</v>
      </c>
      <c r="U13" s="71">
        <f t="shared" si="12"/>
        <v>0</v>
      </c>
      <c r="V13" s="71">
        <f t="shared" si="12"/>
        <v>0</v>
      </c>
      <c r="W13" s="71">
        <f t="shared" si="12"/>
        <v>0</v>
      </c>
      <c r="X13" s="71">
        <f t="shared" si="12"/>
        <v>0</v>
      </c>
      <c r="Y13" s="71">
        <f t="shared" si="12"/>
        <v>0</v>
      </c>
      <c r="Z13" s="71">
        <f t="shared" si="12"/>
        <v>0</v>
      </c>
      <c r="AA13" s="71">
        <f t="shared" si="12"/>
        <v>0</v>
      </c>
      <c r="AB13" s="71">
        <f t="shared" si="12"/>
        <v>0</v>
      </c>
      <c r="AC13" s="71">
        <f t="shared" si="12"/>
        <v>0</v>
      </c>
      <c r="AD13" s="71">
        <f t="shared" si="12"/>
        <v>0</v>
      </c>
      <c r="AE13" s="71">
        <f t="shared" si="12"/>
        <v>0</v>
      </c>
      <c r="AF13" s="71">
        <f t="shared" si="12"/>
        <v>0</v>
      </c>
      <c r="AG13" s="71">
        <f t="shared" si="12"/>
        <v>0</v>
      </c>
      <c r="AH13" s="71">
        <f t="shared" si="12"/>
        <v>0</v>
      </c>
      <c r="AI13" s="71">
        <f t="shared" si="12"/>
        <v>0</v>
      </c>
      <c r="AJ13" s="71">
        <f t="shared" si="12"/>
        <v>0</v>
      </c>
      <c r="AK13" s="71">
        <f t="shared" si="12"/>
        <v>0</v>
      </c>
      <c r="AL13" s="71">
        <f t="shared" si="12"/>
        <v>0</v>
      </c>
      <c r="AM13" s="71">
        <f t="shared" si="12"/>
        <v>0</v>
      </c>
      <c r="AN13" s="71">
        <f t="shared" si="12"/>
        <v>0</v>
      </c>
      <c r="AO13" s="71">
        <f t="shared" si="12"/>
        <v>0</v>
      </c>
      <c r="AP13" s="71">
        <f t="shared" si="12"/>
        <v>0</v>
      </c>
      <c r="AQ13" s="72">
        <f t="shared" si="12"/>
        <v>0</v>
      </c>
      <c r="AR13" s="74">
        <f t="shared" si="2"/>
        <v>2</v>
      </c>
      <c r="AS13" s="73">
        <f t="shared" si="3"/>
        <v>2</v>
      </c>
      <c r="AT13" s="85">
        <f t="shared" si="4"/>
        <v>4</v>
      </c>
      <c r="AU13" s="33">
        <f t="shared" si="5"/>
        <v>0</v>
      </c>
      <c r="AV13" s="317">
        <f t="shared" si="6"/>
        <v>0</v>
      </c>
      <c r="AW13" s="140"/>
      <c r="AX13" s="140"/>
      <c r="AY13" s="140"/>
      <c r="BA13" s="280">
        <f t="shared" si="10"/>
        <v>0</v>
      </c>
      <c r="BB13" s="280">
        <f t="shared" si="10"/>
        <v>0</v>
      </c>
      <c r="BC13" s="280">
        <f t="shared" si="10"/>
        <v>0</v>
      </c>
      <c r="BD13" s="280">
        <f t="shared" si="10"/>
        <v>0</v>
      </c>
      <c r="BE13" s="280">
        <f t="shared" si="10"/>
        <v>1.0000000000000001E-5</v>
      </c>
      <c r="BF13" s="280">
        <f t="shared" si="10"/>
        <v>9.9999999999999995E-7</v>
      </c>
      <c r="BG13" s="280">
        <f t="shared" si="10"/>
        <v>0</v>
      </c>
      <c r="BH13" s="280">
        <f t="shared" si="10"/>
        <v>1E-8</v>
      </c>
      <c r="BI13" s="280">
        <f t="shared" si="10"/>
        <v>0</v>
      </c>
      <c r="BJ13" s="280">
        <f t="shared" si="10"/>
        <v>0</v>
      </c>
      <c r="BK13" s="280">
        <f t="shared" si="10"/>
        <v>9.9999999999999994E-12</v>
      </c>
    </row>
    <row r="14" spans="1:63" x14ac:dyDescent="0.2">
      <c r="A14" s="239">
        <f t="shared" si="8"/>
        <v>5</v>
      </c>
      <c r="B14" s="286" t="s">
        <v>71</v>
      </c>
      <c r="C14" s="285">
        <f t="shared" si="0"/>
        <v>15.000011000100001</v>
      </c>
      <c r="D14" s="68">
        <f t="shared" ref="D14:AQ14" si="13">IFERROR(LARGE($D$44:$AQ$47,D$30),0)</f>
        <v>7.0000200000000001</v>
      </c>
      <c r="E14" s="69">
        <f t="shared" si="13"/>
        <v>6.0000200000000001</v>
      </c>
      <c r="F14" s="69">
        <f t="shared" si="13"/>
        <v>2.0049999999999999</v>
      </c>
      <c r="G14" s="70">
        <f t="shared" si="13"/>
        <v>0</v>
      </c>
      <c r="H14" s="230">
        <f t="shared" si="13"/>
        <v>0</v>
      </c>
      <c r="I14" s="231">
        <f t="shared" si="13"/>
        <v>0</v>
      </c>
      <c r="J14" s="231">
        <f t="shared" si="13"/>
        <v>0</v>
      </c>
      <c r="K14" s="231">
        <f t="shared" si="13"/>
        <v>0</v>
      </c>
      <c r="L14" s="207">
        <f t="shared" si="13"/>
        <v>0</v>
      </c>
      <c r="M14" s="231">
        <f t="shared" si="13"/>
        <v>0</v>
      </c>
      <c r="N14" s="207">
        <f t="shared" si="13"/>
        <v>0</v>
      </c>
      <c r="O14" s="71">
        <f t="shared" si="13"/>
        <v>0</v>
      </c>
      <c r="P14" s="71">
        <f t="shared" si="13"/>
        <v>0</v>
      </c>
      <c r="Q14" s="71">
        <f t="shared" si="13"/>
        <v>0</v>
      </c>
      <c r="R14" s="71">
        <f t="shared" si="13"/>
        <v>0</v>
      </c>
      <c r="S14" s="71">
        <f t="shared" si="13"/>
        <v>0</v>
      </c>
      <c r="T14" s="71">
        <f t="shared" si="13"/>
        <v>0</v>
      </c>
      <c r="U14" s="71">
        <f t="shared" si="13"/>
        <v>0</v>
      </c>
      <c r="V14" s="71">
        <f t="shared" si="13"/>
        <v>0</v>
      </c>
      <c r="W14" s="71">
        <f t="shared" si="13"/>
        <v>0</v>
      </c>
      <c r="X14" s="71">
        <f t="shared" si="13"/>
        <v>0</v>
      </c>
      <c r="Y14" s="71">
        <f t="shared" si="13"/>
        <v>0</v>
      </c>
      <c r="Z14" s="71">
        <f t="shared" si="13"/>
        <v>0</v>
      </c>
      <c r="AA14" s="71">
        <f t="shared" si="13"/>
        <v>0</v>
      </c>
      <c r="AB14" s="71">
        <f t="shared" si="13"/>
        <v>0</v>
      </c>
      <c r="AC14" s="71">
        <f t="shared" si="13"/>
        <v>0</v>
      </c>
      <c r="AD14" s="71">
        <f t="shared" si="13"/>
        <v>0</v>
      </c>
      <c r="AE14" s="71">
        <f t="shared" si="13"/>
        <v>0</v>
      </c>
      <c r="AF14" s="71">
        <f t="shared" si="13"/>
        <v>0</v>
      </c>
      <c r="AG14" s="71">
        <f t="shared" si="13"/>
        <v>0</v>
      </c>
      <c r="AH14" s="71">
        <f t="shared" si="13"/>
        <v>0</v>
      </c>
      <c r="AI14" s="71">
        <f t="shared" si="13"/>
        <v>0</v>
      </c>
      <c r="AJ14" s="71">
        <f t="shared" si="13"/>
        <v>0</v>
      </c>
      <c r="AK14" s="71">
        <f t="shared" si="13"/>
        <v>0</v>
      </c>
      <c r="AL14" s="71">
        <f t="shared" si="13"/>
        <v>0</v>
      </c>
      <c r="AM14" s="71">
        <f t="shared" si="13"/>
        <v>0</v>
      </c>
      <c r="AN14" s="71">
        <f t="shared" si="13"/>
        <v>0</v>
      </c>
      <c r="AO14" s="71">
        <f t="shared" si="13"/>
        <v>0</v>
      </c>
      <c r="AP14" s="71">
        <f t="shared" si="13"/>
        <v>0</v>
      </c>
      <c r="AQ14" s="72">
        <f t="shared" si="13"/>
        <v>0</v>
      </c>
      <c r="AR14" s="74">
        <f t="shared" si="2"/>
        <v>1</v>
      </c>
      <c r="AS14" s="73">
        <f t="shared" si="3"/>
        <v>2</v>
      </c>
      <c r="AT14" s="85">
        <f t="shared" si="4"/>
        <v>3</v>
      </c>
      <c r="AU14" s="33">
        <f t="shared" si="5"/>
        <v>0</v>
      </c>
      <c r="AV14" s="317">
        <f t="shared" si="6"/>
        <v>0</v>
      </c>
      <c r="AW14" s="140"/>
      <c r="AX14" s="140"/>
      <c r="AY14" s="140"/>
      <c r="BA14" s="280">
        <f t="shared" si="10"/>
        <v>0</v>
      </c>
      <c r="BB14" s="280">
        <f t="shared" si="10"/>
        <v>0</v>
      </c>
      <c r="BC14" s="280">
        <f t="shared" si="10"/>
        <v>0</v>
      </c>
      <c r="BD14" s="280">
        <f t="shared" si="10"/>
        <v>0</v>
      </c>
      <c r="BE14" s="280">
        <f t="shared" si="10"/>
        <v>1.0000000000000001E-5</v>
      </c>
      <c r="BF14" s="280">
        <f t="shared" si="10"/>
        <v>9.9999999999999995E-7</v>
      </c>
      <c r="BG14" s="280">
        <f t="shared" si="10"/>
        <v>0</v>
      </c>
      <c r="BH14" s="280">
        <f t="shared" si="10"/>
        <v>0</v>
      </c>
      <c r="BI14" s="280">
        <f t="shared" si="10"/>
        <v>0</v>
      </c>
      <c r="BJ14" s="280">
        <f t="shared" si="10"/>
        <v>1E-10</v>
      </c>
      <c r="BK14" s="280">
        <f t="shared" si="10"/>
        <v>0</v>
      </c>
    </row>
    <row r="15" spans="1:63" x14ac:dyDescent="0.2">
      <c r="A15" s="239">
        <f t="shared" si="8"/>
        <v>6</v>
      </c>
      <c r="B15" s="287" t="s">
        <v>59</v>
      </c>
      <c r="C15" s="59">
        <f t="shared" si="0"/>
        <v>7.0000099999999996</v>
      </c>
      <c r="D15" s="68">
        <f t="shared" ref="D15:AQ15" si="14">IFERROR(LARGE($D$40:$AQ$43,D$30),0)</f>
        <v>7.0019999999999998</v>
      </c>
      <c r="E15" s="69">
        <f t="shared" si="14"/>
        <v>0</v>
      </c>
      <c r="F15" s="69">
        <f t="shared" si="14"/>
        <v>0</v>
      </c>
      <c r="G15" s="70">
        <f t="shared" si="14"/>
        <v>0</v>
      </c>
      <c r="H15" s="230">
        <f t="shared" si="14"/>
        <v>0</v>
      </c>
      <c r="I15" s="231">
        <f t="shared" si="14"/>
        <v>0</v>
      </c>
      <c r="J15" s="231">
        <f t="shared" si="14"/>
        <v>0</v>
      </c>
      <c r="K15" s="231">
        <f t="shared" si="14"/>
        <v>0</v>
      </c>
      <c r="L15" s="207">
        <f t="shared" si="14"/>
        <v>0</v>
      </c>
      <c r="M15" s="231">
        <f t="shared" si="14"/>
        <v>0</v>
      </c>
      <c r="N15" s="207">
        <f t="shared" si="14"/>
        <v>0</v>
      </c>
      <c r="O15" s="71">
        <f t="shared" si="14"/>
        <v>0</v>
      </c>
      <c r="P15" s="71">
        <f t="shared" si="14"/>
        <v>0</v>
      </c>
      <c r="Q15" s="71">
        <f t="shared" si="14"/>
        <v>0</v>
      </c>
      <c r="R15" s="71">
        <f t="shared" si="14"/>
        <v>0</v>
      </c>
      <c r="S15" s="71">
        <f t="shared" si="14"/>
        <v>0</v>
      </c>
      <c r="T15" s="71">
        <f t="shared" si="14"/>
        <v>0</v>
      </c>
      <c r="U15" s="71">
        <f t="shared" si="14"/>
        <v>0</v>
      </c>
      <c r="V15" s="71">
        <f t="shared" si="14"/>
        <v>0</v>
      </c>
      <c r="W15" s="71">
        <f t="shared" si="14"/>
        <v>0</v>
      </c>
      <c r="X15" s="71">
        <f t="shared" si="14"/>
        <v>0</v>
      </c>
      <c r="Y15" s="71">
        <f t="shared" si="14"/>
        <v>0</v>
      </c>
      <c r="Z15" s="71">
        <f t="shared" si="14"/>
        <v>0</v>
      </c>
      <c r="AA15" s="71">
        <f t="shared" si="14"/>
        <v>0</v>
      </c>
      <c r="AB15" s="71">
        <f t="shared" si="14"/>
        <v>0</v>
      </c>
      <c r="AC15" s="71">
        <f t="shared" si="14"/>
        <v>0</v>
      </c>
      <c r="AD15" s="71">
        <f t="shared" si="14"/>
        <v>0</v>
      </c>
      <c r="AE15" s="71">
        <f t="shared" si="14"/>
        <v>0</v>
      </c>
      <c r="AF15" s="71">
        <f t="shared" si="14"/>
        <v>0</v>
      </c>
      <c r="AG15" s="71">
        <f t="shared" si="14"/>
        <v>0</v>
      </c>
      <c r="AH15" s="71">
        <f t="shared" si="14"/>
        <v>0</v>
      </c>
      <c r="AI15" s="71">
        <f t="shared" si="14"/>
        <v>0</v>
      </c>
      <c r="AJ15" s="71">
        <f t="shared" si="14"/>
        <v>0</v>
      </c>
      <c r="AK15" s="71">
        <f t="shared" si="14"/>
        <v>0</v>
      </c>
      <c r="AL15" s="71">
        <f t="shared" si="14"/>
        <v>0</v>
      </c>
      <c r="AM15" s="71">
        <f t="shared" si="14"/>
        <v>0</v>
      </c>
      <c r="AN15" s="71">
        <f t="shared" si="14"/>
        <v>0</v>
      </c>
      <c r="AO15" s="71">
        <f t="shared" si="14"/>
        <v>0</v>
      </c>
      <c r="AP15" s="71">
        <f t="shared" si="14"/>
        <v>0</v>
      </c>
      <c r="AQ15" s="72">
        <f t="shared" si="14"/>
        <v>0</v>
      </c>
      <c r="AR15" s="74">
        <f t="shared" si="2"/>
        <v>1</v>
      </c>
      <c r="AS15" s="73">
        <f t="shared" si="3"/>
        <v>0</v>
      </c>
      <c r="AT15" s="85">
        <f t="shared" si="4"/>
        <v>1</v>
      </c>
      <c r="AU15" s="33">
        <f t="shared" si="5"/>
        <v>0</v>
      </c>
      <c r="AV15" s="317">
        <f t="shared" si="6"/>
        <v>0</v>
      </c>
      <c r="AW15" s="140"/>
      <c r="AX15" s="140"/>
      <c r="AY15" s="140"/>
      <c r="BA15" s="280">
        <f t="shared" si="10"/>
        <v>0</v>
      </c>
      <c r="BB15" s="280">
        <f t="shared" si="10"/>
        <v>0</v>
      </c>
      <c r="BC15" s="280">
        <f t="shared" si="10"/>
        <v>0</v>
      </c>
      <c r="BD15" s="280">
        <f t="shared" si="10"/>
        <v>0</v>
      </c>
      <c r="BE15" s="280">
        <f t="shared" si="10"/>
        <v>1.0000000000000001E-5</v>
      </c>
      <c r="BF15" s="280">
        <f t="shared" si="10"/>
        <v>0</v>
      </c>
      <c r="BG15" s="280">
        <f t="shared" si="10"/>
        <v>0</v>
      </c>
      <c r="BH15" s="280">
        <f t="shared" si="10"/>
        <v>0</v>
      </c>
      <c r="BI15" s="280">
        <f t="shared" si="10"/>
        <v>0</v>
      </c>
      <c r="BJ15" s="280">
        <f t="shared" si="10"/>
        <v>0</v>
      </c>
      <c r="BK15" s="280">
        <f t="shared" si="10"/>
        <v>0</v>
      </c>
    </row>
    <row r="16" spans="1:63" x14ac:dyDescent="0.2">
      <c r="A16" s="239">
        <f t="shared" si="8"/>
        <v>6</v>
      </c>
      <c r="B16" s="286" t="s">
        <v>75</v>
      </c>
      <c r="C16" s="59">
        <f t="shared" si="0"/>
        <v>7.0000099999999996</v>
      </c>
      <c r="D16" s="68">
        <f t="shared" ref="D16:AQ16" si="15">IFERROR(LARGE($D$68:$AQ$71,D$30),0)</f>
        <v>7.0049999999999999</v>
      </c>
      <c r="E16" s="69">
        <f t="shared" si="15"/>
        <v>0</v>
      </c>
      <c r="F16" s="69">
        <f t="shared" si="15"/>
        <v>0</v>
      </c>
      <c r="G16" s="70">
        <f t="shared" si="15"/>
        <v>0</v>
      </c>
      <c r="H16" s="230">
        <f t="shared" si="15"/>
        <v>0</v>
      </c>
      <c r="I16" s="231">
        <f t="shared" si="15"/>
        <v>0</v>
      </c>
      <c r="J16" s="231">
        <f t="shared" si="15"/>
        <v>0</v>
      </c>
      <c r="K16" s="231">
        <f t="shared" si="15"/>
        <v>0</v>
      </c>
      <c r="L16" s="207">
        <f t="shared" si="15"/>
        <v>0</v>
      </c>
      <c r="M16" s="231">
        <f t="shared" si="15"/>
        <v>0</v>
      </c>
      <c r="N16" s="207">
        <f t="shared" si="15"/>
        <v>0</v>
      </c>
      <c r="O16" s="71">
        <f t="shared" si="15"/>
        <v>0</v>
      </c>
      <c r="P16" s="71">
        <f t="shared" si="15"/>
        <v>0</v>
      </c>
      <c r="Q16" s="71">
        <f t="shared" si="15"/>
        <v>0</v>
      </c>
      <c r="R16" s="71">
        <f t="shared" si="15"/>
        <v>0</v>
      </c>
      <c r="S16" s="71">
        <f t="shared" si="15"/>
        <v>0</v>
      </c>
      <c r="T16" s="71">
        <f t="shared" si="15"/>
        <v>0</v>
      </c>
      <c r="U16" s="71">
        <f t="shared" si="15"/>
        <v>0</v>
      </c>
      <c r="V16" s="71">
        <f t="shared" si="15"/>
        <v>0</v>
      </c>
      <c r="W16" s="71">
        <f t="shared" si="15"/>
        <v>0</v>
      </c>
      <c r="X16" s="71">
        <f t="shared" si="15"/>
        <v>0</v>
      </c>
      <c r="Y16" s="71">
        <f t="shared" si="15"/>
        <v>0</v>
      </c>
      <c r="Z16" s="71">
        <f t="shared" si="15"/>
        <v>0</v>
      </c>
      <c r="AA16" s="71">
        <f t="shared" si="15"/>
        <v>0</v>
      </c>
      <c r="AB16" s="71">
        <f t="shared" si="15"/>
        <v>0</v>
      </c>
      <c r="AC16" s="71">
        <f t="shared" si="15"/>
        <v>0</v>
      </c>
      <c r="AD16" s="71">
        <f t="shared" si="15"/>
        <v>0</v>
      </c>
      <c r="AE16" s="71">
        <f t="shared" si="15"/>
        <v>0</v>
      </c>
      <c r="AF16" s="71">
        <f t="shared" si="15"/>
        <v>0</v>
      </c>
      <c r="AG16" s="71">
        <f t="shared" si="15"/>
        <v>0</v>
      </c>
      <c r="AH16" s="71">
        <f t="shared" si="15"/>
        <v>0</v>
      </c>
      <c r="AI16" s="71">
        <f t="shared" si="15"/>
        <v>0</v>
      </c>
      <c r="AJ16" s="71">
        <f t="shared" si="15"/>
        <v>0</v>
      </c>
      <c r="AK16" s="71">
        <f t="shared" si="15"/>
        <v>0</v>
      </c>
      <c r="AL16" s="71">
        <f t="shared" si="15"/>
        <v>0</v>
      </c>
      <c r="AM16" s="71">
        <f t="shared" si="15"/>
        <v>0</v>
      </c>
      <c r="AN16" s="71">
        <f t="shared" si="15"/>
        <v>0</v>
      </c>
      <c r="AO16" s="71">
        <f t="shared" si="15"/>
        <v>0</v>
      </c>
      <c r="AP16" s="71">
        <f t="shared" si="15"/>
        <v>0</v>
      </c>
      <c r="AQ16" s="72">
        <f t="shared" si="15"/>
        <v>0</v>
      </c>
      <c r="AR16" s="74">
        <f t="shared" si="2"/>
        <v>1</v>
      </c>
      <c r="AS16" s="73">
        <f t="shared" si="3"/>
        <v>0</v>
      </c>
      <c r="AT16" s="85">
        <f t="shared" si="4"/>
        <v>1</v>
      </c>
      <c r="AU16" s="33">
        <f t="shared" si="5"/>
        <v>0</v>
      </c>
      <c r="AV16" s="317">
        <f t="shared" si="6"/>
        <v>0</v>
      </c>
      <c r="AW16" s="140"/>
      <c r="AX16" s="140"/>
      <c r="AY16" s="140"/>
      <c r="BA16" s="280">
        <f t="shared" si="10"/>
        <v>0</v>
      </c>
      <c r="BB16" s="280">
        <f t="shared" si="10"/>
        <v>0</v>
      </c>
      <c r="BC16" s="280">
        <f t="shared" si="10"/>
        <v>0</v>
      </c>
      <c r="BD16" s="280">
        <f t="shared" si="10"/>
        <v>0</v>
      </c>
      <c r="BE16" s="280">
        <f t="shared" si="10"/>
        <v>1.0000000000000001E-5</v>
      </c>
      <c r="BF16" s="280">
        <f t="shared" si="10"/>
        <v>0</v>
      </c>
      <c r="BG16" s="280">
        <f t="shared" si="10"/>
        <v>0</v>
      </c>
      <c r="BH16" s="280">
        <f t="shared" si="10"/>
        <v>0</v>
      </c>
      <c r="BI16" s="280">
        <f t="shared" si="10"/>
        <v>0</v>
      </c>
      <c r="BJ16" s="280">
        <f t="shared" si="10"/>
        <v>0</v>
      </c>
      <c r="BK16" s="280">
        <f t="shared" si="10"/>
        <v>0</v>
      </c>
    </row>
    <row r="17" spans="1:63" hidden="1" x14ac:dyDescent="0.2">
      <c r="A17" s="239">
        <f t="shared" ref="A17:A25" si="16">RANK(C17,C$10:C$25,0)</f>
        <v>8</v>
      </c>
      <c r="B17" s="286" t="s">
        <v>69</v>
      </c>
      <c r="C17" s="59">
        <f t="shared" si="0"/>
        <v>0</v>
      </c>
      <c r="D17" s="68">
        <f t="shared" ref="D17:AQ17" si="17">IFERROR(LARGE($D$32:$AQ$35,D$30),0)</f>
        <v>0</v>
      </c>
      <c r="E17" s="69">
        <f t="shared" si="17"/>
        <v>0</v>
      </c>
      <c r="F17" s="69">
        <f t="shared" si="17"/>
        <v>0</v>
      </c>
      <c r="G17" s="70">
        <f t="shared" si="17"/>
        <v>0</v>
      </c>
      <c r="H17" s="240">
        <f t="shared" si="17"/>
        <v>0</v>
      </c>
      <c r="I17" s="241">
        <f t="shared" si="17"/>
        <v>0</v>
      </c>
      <c r="J17" s="241">
        <f t="shared" si="17"/>
        <v>0</v>
      </c>
      <c r="K17" s="241">
        <f t="shared" si="17"/>
        <v>0</v>
      </c>
      <c r="L17" s="207">
        <f t="shared" si="17"/>
        <v>0</v>
      </c>
      <c r="M17" s="231">
        <f t="shared" si="17"/>
        <v>0</v>
      </c>
      <c r="N17" s="207">
        <f t="shared" si="17"/>
        <v>0</v>
      </c>
      <c r="O17" s="71">
        <f t="shared" si="17"/>
        <v>0</v>
      </c>
      <c r="P17" s="71">
        <f t="shared" si="17"/>
        <v>0</v>
      </c>
      <c r="Q17" s="71">
        <f t="shared" si="17"/>
        <v>0</v>
      </c>
      <c r="R17" s="71">
        <f t="shared" si="17"/>
        <v>0</v>
      </c>
      <c r="S17" s="71">
        <f t="shared" si="17"/>
        <v>0</v>
      </c>
      <c r="T17" s="71">
        <f t="shared" si="17"/>
        <v>0</v>
      </c>
      <c r="U17" s="71">
        <f t="shared" si="17"/>
        <v>0</v>
      </c>
      <c r="V17" s="71">
        <f t="shared" si="17"/>
        <v>0</v>
      </c>
      <c r="W17" s="71">
        <f t="shared" si="17"/>
        <v>0</v>
      </c>
      <c r="X17" s="71">
        <f t="shared" si="17"/>
        <v>0</v>
      </c>
      <c r="Y17" s="71">
        <f t="shared" si="17"/>
        <v>0</v>
      </c>
      <c r="Z17" s="71">
        <f t="shared" si="17"/>
        <v>0</v>
      </c>
      <c r="AA17" s="71">
        <f t="shared" si="17"/>
        <v>0</v>
      </c>
      <c r="AB17" s="71">
        <f t="shared" si="17"/>
        <v>0</v>
      </c>
      <c r="AC17" s="71">
        <f t="shared" si="17"/>
        <v>0</v>
      </c>
      <c r="AD17" s="71">
        <f t="shared" si="17"/>
        <v>0</v>
      </c>
      <c r="AE17" s="71">
        <f t="shared" si="17"/>
        <v>0</v>
      </c>
      <c r="AF17" s="71">
        <f t="shared" si="17"/>
        <v>0</v>
      </c>
      <c r="AG17" s="71">
        <f t="shared" si="17"/>
        <v>0</v>
      </c>
      <c r="AH17" s="71">
        <f t="shared" si="17"/>
        <v>0</v>
      </c>
      <c r="AI17" s="71">
        <f t="shared" si="17"/>
        <v>0</v>
      </c>
      <c r="AJ17" s="71">
        <f t="shared" si="17"/>
        <v>0</v>
      </c>
      <c r="AK17" s="71">
        <f t="shared" si="17"/>
        <v>0</v>
      </c>
      <c r="AL17" s="71">
        <f t="shared" si="17"/>
        <v>0</v>
      </c>
      <c r="AM17" s="71">
        <f t="shared" si="17"/>
        <v>0</v>
      </c>
      <c r="AN17" s="71">
        <f t="shared" si="17"/>
        <v>0</v>
      </c>
      <c r="AO17" s="71">
        <f t="shared" si="17"/>
        <v>0</v>
      </c>
      <c r="AP17" s="71">
        <f t="shared" si="17"/>
        <v>0</v>
      </c>
      <c r="AQ17" s="72">
        <f t="shared" si="17"/>
        <v>0</v>
      </c>
      <c r="AR17" s="74">
        <f t="shared" si="2"/>
        <v>0</v>
      </c>
      <c r="AS17" s="73">
        <f t="shared" si="3"/>
        <v>0</v>
      </c>
      <c r="AT17" s="85">
        <f t="shared" si="4"/>
        <v>0</v>
      </c>
      <c r="AU17" s="33">
        <f t="shared" si="5"/>
        <v>0</v>
      </c>
      <c r="AV17" s="317">
        <f t="shared" si="6"/>
        <v>0</v>
      </c>
      <c r="AW17" s="140"/>
      <c r="AX17" s="140"/>
      <c r="AY17" s="140"/>
      <c r="BA17" s="280">
        <f t="shared" si="10"/>
        <v>0</v>
      </c>
      <c r="BB17" s="280">
        <f t="shared" si="10"/>
        <v>0</v>
      </c>
      <c r="BC17" s="280">
        <f t="shared" si="10"/>
        <v>0</v>
      </c>
      <c r="BD17" s="280">
        <f t="shared" si="10"/>
        <v>0</v>
      </c>
      <c r="BE17" s="280">
        <f t="shared" si="10"/>
        <v>0</v>
      </c>
      <c r="BF17" s="280">
        <f t="shared" si="10"/>
        <v>0</v>
      </c>
      <c r="BG17" s="280">
        <f t="shared" si="10"/>
        <v>0</v>
      </c>
      <c r="BH17" s="280">
        <f t="shared" si="10"/>
        <v>0</v>
      </c>
      <c r="BI17" s="280">
        <f t="shared" si="10"/>
        <v>0</v>
      </c>
      <c r="BJ17" s="280">
        <f t="shared" si="10"/>
        <v>0</v>
      </c>
      <c r="BK17" s="280">
        <f t="shared" si="10"/>
        <v>0</v>
      </c>
    </row>
    <row r="18" spans="1:63" hidden="1" x14ac:dyDescent="0.2">
      <c r="A18" s="239">
        <f t="shared" si="16"/>
        <v>8</v>
      </c>
      <c r="B18" s="41" t="s">
        <v>70</v>
      </c>
      <c r="C18" s="59">
        <f t="shared" si="0"/>
        <v>0</v>
      </c>
      <c r="D18" s="68">
        <f t="shared" ref="D18:AQ18" si="18">IFERROR(LARGE($D$36:$AQ$39,D$30),0)</f>
        <v>0</v>
      </c>
      <c r="E18" s="69">
        <f t="shared" si="18"/>
        <v>0</v>
      </c>
      <c r="F18" s="69">
        <f t="shared" si="18"/>
        <v>0</v>
      </c>
      <c r="G18" s="70">
        <f t="shared" si="18"/>
        <v>0</v>
      </c>
      <c r="H18" s="240">
        <f t="shared" si="18"/>
        <v>0</v>
      </c>
      <c r="I18" s="241">
        <f t="shared" si="18"/>
        <v>0</v>
      </c>
      <c r="J18" s="241">
        <f t="shared" si="18"/>
        <v>0</v>
      </c>
      <c r="K18" s="241">
        <f t="shared" si="18"/>
        <v>0</v>
      </c>
      <c r="L18" s="207">
        <f t="shared" si="18"/>
        <v>0</v>
      </c>
      <c r="M18" s="231">
        <f t="shared" si="18"/>
        <v>0</v>
      </c>
      <c r="N18" s="207">
        <f t="shared" si="18"/>
        <v>0</v>
      </c>
      <c r="O18" s="71">
        <f t="shared" si="18"/>
        <v>0</v>
      </c>
      <c r="P18" s="71">
        <f t="shared" si="18"/>
        <v>0</v>
      </c>
      <c r="Q18" s="71">
        <f t="shared" si="18"/>
        <v>0</v>
      </c>
      <c r="R18" s="71">
        <f t="shared" si="18"/>
        <v>0</v>
      </c>
      <c r="S18" s="71">
        <f t="shared" si="18"/>
        <v>0</v>
      </c>
      <c r="T18" s="71">
        <f t="shared" si="18"/>
        <v>0</v>
      </c>
      <c r="U18" s="71">
        <f t="shared" si="18"/>
        <v>0</v>
      </c>
      <c r="V18" s="71">
        <f t="shared" si="18"/>
        <v>0</v>
      </c>
      <c r="W18" s="71">
        <f t="shared" si="18"/>
        <v>0</v>
      </c>
      <c r="X18" s="71">
        <f t="shared" si="18"/>
        <v>0</v>
      </c>
      <c r="Y18" s="71">
        <f t="shared" si="18"/>
        <v>0</v>
      </c>
      <c r="Z18" s="71">
        <f t="shared" si="18"/>
        <v>0</v>
      </c>
      <c r="AA18" s="71">
        <f t="shared" si="18"/>
        <v>0</v>
      </c>
      <c r="AB18" s="71">
        <f t="shared" si="18"/>
        <v>0</v>
      </c>
      <c r="AC18" s="71">
        <f t="shared" si="18"/>
        <v>0</v>
      </c>
      <c r="AD18" s="71">
        <f t="shared" si="18"/>
        <v>0</v>
      </c>
      <c r="AE18" s="71">
        <f t="shared" si="18"/>
        <v>0</v>
      </c>
      <c r="AF18" s="71">
        <f t="shared" si="18"/>
        <v>0</v>
      </c>
      <c r="AG18" s="71">
        <f t="shared" si="18"/>
        <v>0</v>
      </c>
      <c r="AH18" s="71">
        <f t="shared" si="18"/>
        <v>0</v>
      </c>
      <c r="AI18" s="71">
        <f t="shared" si="18"/>
        <v>0</v>
      </c>
      <c r="AJ18" s="71">
        <f t="shared" si="18"/>
        <v>0</v>
      </c>
      <c r="AK18" s="71">
        <f t="shared" si="18"/>
        <v>0</v>
      </c>
      <c r="AL18" s="71">
        <f t="shared" si="18"/>
        <v>0</v>
      </c>
      <c r="AM18" s="71">
        <f t="shared" si="18"/>
        <v>0</v>
      </c>
      <c r="AN18" s="71">
        <f t="shared" si="18"/>
        <v>0</v>
      </c>
      <c r="AO18" s="71">
        <f t="shared" si="18"/>
        <v>0</v>
      </c>
      <c r="AP18" s="71">
        <f t="shared" si="18"/>
        <v>0</v>
      </c>
      <c r="AQ18" s="72">
        <f t="shared" si="18"/>
        <v>0</v>
      </c>
      <c r="AR18" s="74">
        <f t="shared" si="2"/>
        <v>0</v>
      </c>
      <c r="AS18" s="73">
        <f t="shared" si="3"/>
        <v>0</v>
      </c>
      <c r="AT18" s="85">
        <f t="shared" si="4"/>
        <v>0</v>
      </c>
      <c r="AU18" s="33">
        <f t="shared" si="5"/>
        <v>0</v>
      </c>
      <c r="AV18" s="317">
        <f t="shared" si="6"/>
        <v>0</v>
      </c>
      <c r="AW18" s="140"/>
      <c r="AX18" s="140"/>
      <c r="AY18" s="140"/>
      <c r="BA18" s="280">
        <f t="shared" si="10"/>
        <v>0</v>
      </c>
      <c r="BB18" s="280">
        <f t="shared" si="10"/>
        <v>0</v>
      </c>
      <c r="BC18" s="280">
        <f t="shared" si="10"/>
        <v>0</v>
      </c>
      <c r="BD18" s="280">
        <f t="shared" si="10"/>
        <v>0</v>
      </c>
      <c r="BE18" s="280">
        <f t="shared" si="10"/>
        <v>0</v>
      </c>
      <c r="BF18" s="280">
        <f t="shared" si="10"/>
        <v>0</v>
      </c>
      <c r="BG18" s="280">
        <f t="shared" si="10"/>
        <v>0</v>
      </c>
      <c r="BH18" s="280">
        <f t="shared" si="10"/>
        <v>0</v>
      </c>
      <c r="BI18" s="280">
        <f t="shared" si="10"/>
        <v>0</v>
      </c>
      <c r="BJ18" s="280">
        <f t="shared" si="10"/>
        <v>0</v>
      </c>
      <c r="BK18" s="280">
        <f t="shared" si="10"/>
        <v>0</v>
      </c>
    </row>
    <row r="19" spans="1:63" hidden="1" x14ac:dyDescent="0.2">
      <c r="A19" s="239">
        <f t="shared" si="16"/>
        <v>8</v>
      </c>
      <c r="B19" s="41" t="s">
        <v>72</v>
      </c>
      <c r="C19" s="59">
        <f t="shared" si="0"/>
        <v>0</v>
      </c>
      <c r="D19" s="68">
        <f t="shared" ref="D19:AQ19" si="19">IFERROR(LARGE($D$48:$AQ$51,D$30),0)</f>
        <v>0</v>
      </c>
      <c r="E19" s="69">
        <f t="shared" si="19"/>
        <v>0</v>
      </c>
      <c r="F19" s="69">
        <f t="shared" si="19"/>
        <v>0</v>
      </c>
      <c r="G19" s="70">
        <f t="shared" si="19"/>
        <v>0</v>
      </c>
      <c r="H19" s="240">
        <f t="shared" si="19"/>
        <v>0</v>
      </c>
      <c r="I19" s="241">
        <f t="shared" si="19"/>
        <v>0</v>
      </c>
      <c r="J19" s="241">
        <f t="shared" si="19"/>
        <v>0</v>
      </c>
      <c r="K19" s="241">
        <f t="shared" si="19"/>
        <v>0</v>
      </c>
      <c r="L19" s="207">
        <f t="shared" si="19"/>
        <v>0</v>
      </c>
      <c r="M19" s="231">
        <f t="shared" si="19"/>
        <v>0</v>
      </c>
      <c r="N19" s="207">
        <f t="shared" si="19"/>
        <v>0</v>
      </c>
      <c r="O19" s="71">
        <f t="shared" si="19"/>
        <v>0</v>
      </c>
      <c r="P19" s="71">
        <f t="shared" si="19"/>
        <v>0</v>
      </c>
      <c r="Q19" s="71">
        <f t="shared" si="19"/>
        <v>0</v>
      </c>
      <c r="R19" s="71">
        <f t="shared" si="19"/>
        <v>0</v>
      </c>
      <c r="S19" s="71">
        <f t="shared" si="19"/>
        <v>0</v>
      </c>
      <c r="T19" s="71">
        <f t="shared" si="19"/>
        <v>0</v>
      </c>
      <c r="U19" s="71">
        <f t="shared" si="19"/>
        <v>0</v>
      </c>
      <c r="V19" s="71">
        <f t="shared" si="19"/>
        <v>0</v>
      </c>
      <c r="W19" s="71">
        <f t="shared" si="19"/>
        <v>0</v>
      </c>
      <c r="X19" s="71">
        <f t="shared" si="19"/>
        <v>0</v>
      </c>
      <c r="Y19" s="71">
        <f t="shared" si="19"/>
        <v>0</v>
      </c>
      <c r="Z19" s="71">
        <f t="shared" si="19"/>
        <v>0</v>
      </c>
      <c r="AA19" s="71">
        <f t="shared" si="19"/>
        <v>0</v>
      </c>
      <c r="AB19" s="71">
        <f t="shared" si="19"/>
        <v>0</v>
      </c>
      <c r="AC19" s="71">
        <f t="shared" si="19"/>
        <v>0</v>
      </c>
      <c r="AD19" s="71">
        <f t="shared" si="19"/>
        <v>0</v>
      </c>
      <c r="AE19" s="71">
        <f t="shared" si="19"/>
        <v>0</v>
      </c>
      <c r="AF19" s="71">
        <f t="shared" si="19"/>
        <v>0</v>
      </c>
      <c r="AG19" s="71">
        <f t="shared" si="19"/>
        <v>0</v>
      </c>
      <c r="AH19" s="71">
        <f t="shared" si="19"/>
        <v>0</v>
      </c>
      <c r="AI19" s="71">
        <f t="shared" si="19"/>
        <v>0</v>
      </c>
      <c r="AJ19" s="71">
        <f t="shared" si="19"/>
        <v>0</v>
      </c>
      <c r="AK19" s="71">
        <f t="shared" si="19"/>
        <v>0</v>
      </c>
      <c r="AL19" s="71">
        <f t="shared" si="19"/>
        <v>0</v>
      </c>
      <c r="AM19" s="71">
        <f t="shared" si="19"/>
        <v>0</v>
      </c>
      <c r="AN19" s="71">
        <f t="shared" si="19"/>
        <v>0</v>
      </c>
      <c r="AO19" s="71">
        <f t="shared" si="19"/>
        <v>0</v>
      </c>
      <c r="AP19" s="71">
        <f t="shared" si="19"/>
        <v>0</v>
      </c>
      <c r="AQ19" s="72">
        <f t="shared" si="19"/>
        <v>0</v>
      </c>
      <c r="AR19" s="74">
        <f t="shared" si="2"/>
        <v>0</v>
      </c>
      <c r="AS19" s="73">
        <f t="shared" si="3"/>
        <v>0</v>
      </c>
      <c r="AT19" s="85">
        <f t="shared" si="4"/>
        <v>0</v>
      </c>
      <c r="AU19" s="33">
        <f t="shared" si="5"/>
        <v>0</v>
      </c>
      <c r="AV19" s="317">
        <f t="shared" si="6"/>
        <v>0</v>
      </c>
      <c r="AW19" s="140"/>
      <c r="AX19" s="140"/>
      <c r="AY19" s="140"/>
      <c r="BA19" s="280">
        <f t="shared" si="10"/>
        <v>0</v>
      </c>
      <c r="BB19" s="280">
        <f t="shared" si="10"/>
        <v>0</v>
      </c>
      <c r="BC19" s="280">
        <f t="shared" si="10"/>
        <v>0</v>
      </c>
      <c r="BD19" s="280">
        <f t="shared" si="10"/>
        <v>0</v>
      </c>
      <c r="BE19" s="280">
        <f t="shared" si="10"/>
        <v>0</v>
      </c>
      <c r="BF19" s="280">
        <f t="shared" si="10"/>
        <v>0</v>
      </c>
      <c r="BG19" s="280">
        <f t="shared" si="10"/>
        <v>0</v>
      </c>
      <c r="BH19" s="280">
        <f t="shared" si="10"/>
        <v>0</v>
      </c>
      <c r="BI19" s="280">
        <f t="shared" si="10"/>
        <v>0</v>
      </c>
      <c r="BJ19" s="280">
        <f t="shared" si="10"/>
        <v>0</v>
      </c>
      <c r="BK19" s="280">
        <f t="shared" si="10"/>
        <v>0</v>
      </c>
    </row>
    <row r="20" spans="1:63" hidden="1" x14ac:dyDescent="0.2">
      <c r="A20" s="239">
        <f t="shared" si="16"/>
        <v>8</v>
      </c>
      <c r="B20" s="41" t="s">
        <v>63</v>
      </c>
      <c r="C20" s="59">
        <f t="shared" si="0"/>
        <v>0</v>
      </c>
      <c r="D20" s="68">
        <f t="shared" ref="D20:AQ20" si="20">IFERROR(LARGE($D$52:$AQ$55,D$30),0)</f>
        <v>0</v>
      </c>
      <c r="E20" s="69">
        <f t="shared" si="20"/>
        <v>0</v>
      </c>
      <c r="F20" s="69">
        <f t="shared" si="20"/>
        <v>0</v>
      </c>
      <c r="G20" s="70">
        <f t="shared" si="20"/>
        <v>0</v>
      </c>
      <c r="H20" s="240">
        <f t="shared" si="20"/>
        <v>0</v>
      </c>
      <c r="I20" s="241">
        <f t="shared" si="20"/>
        <v>0</v>
      </c>
      <c r="J20" s="241">
        <f t="shared" si="20"/>
        <v>0</v>
      </c>
      <c r="K20" s="241">
        <f t="shared" si="20"/>
        <v>0</v>
      </c>
      <c r="L20" s="207">
        <f t="shared" si="20"/>
        <v>0</v>
      </c>
      <c r="M20" s="231">
        <f t="shared" si="20"/>
        <v>0</v>
      </c>
      <c r="N20" s="207">
        <f t="shared" si="20"/>
        <v>0</v>
      </c>
      <c r="O20" s="71">
        <f t="shared" si="20"/>
        <v>0</v>
      </c>
      <c r="P20" s="71">
        <f t="shared" si="20"/>
        <v>0</v>
      </c>
      <c r="Q20" s="71">
        <f t="shared" si="20"/>
        <v>0</v>
      </c>
      <c r="R20" s="71">
        <f t="shared" si="20"/>
        <v>0</v>
      </c>
      <c r="S20" s="71">
        <f t="shared" si="20"/>
        <v>0</v>
      </c>
      <c r="T20" s="71">
        <f t="shared" si="20"/>
        <v>0</v>
      </c>
      <c r="U20" s="71">
        <f t="shared" si="20"/>
        <v>0</v>
      </c>
      <c r="V20" s="71">
        <f t="shared" si="20"/>
        <v>0</v>
      </c>
      <c r="W20" s="71">
        <f t="shared" si="20"/>
        <v>0</v>
      </c>
      <c r="X20" s="71">
        <f t="shared" si="20"/>
        <v>0</v>
      </c>
      <c r="Y20" s="71">
        <f t="shared" si="20"/>
        <v>0</v>
      </c>
      <c r="Z20" s="71">
        <f t="shared" si="20"/>
        <v>0</v>
      </c>
      <c r="AA20" s="71">
        <f t="shared" si="20"/>
        <v>0</v>
      </c>
      <c r="AB20" s="71">
        <f t="shared" si="20"/>
        <v>0</v>
      </c>
      <c r="AC20" s="71">
        <f t="shared" si="20"/>
        <v>0</v>
      </c>
      <c r="AD20" s="71">
        <f t="shared" si="20"/>
        <v>0</v>
      </c>
      <c r="AE20" s="71">
        <f t="shared" si="20"/>
        <v>0</v>
      </c>
      <c r="AF20" s="71">
        <f t="shared" si="20"/>
        <v>0</v>
      </c>
      <c r="AG20" s="71">
        <f t="shared" si="20"/>
        <v>0</v>
      </c>
      <c r="AH20" s="71">
        <f t="shared" si="20"/>
        <v>0</v>
      </c>
      <c r="AI20" s="71">
        <f t="shared" si="20"/>
        <v>0</v>
      </c>
      <c r="AJ20" s="71">
        <f t="shared" si="20"/>
        <v>0</v>
      </c>
      <c r="AK20" s="71">
        <f t="shared" si="20"/>
        <v>0</v>
      </c>
      <c r="AL20" s="71">
        <f t="shared" si="20"/>
        <v>0</v>
      </c>
      <c r="AM20" s="71">
        <f t="shared" si="20"/>
        <v>0</v>
      </c>
      <c r="AN20" s="71">
        <f t="shared" si="20"/>
        <v>0</v>
      </c>
      <c r="AO20" s="71">
        <f t="shared" si="20"/>
        <v>0</v>
      </c>
      <c r="AP20" s="71">
        <f t="shared" si="20"/>
        <v>0</v>
      </c>
      <c r="AQ20" s="72">
        <f t="shared" si="20"/>
        <v>0</v>
      </c>
      <c r="AR20" s="74">
        <f t="shared" si="2"/>
        <v>0</v>
      </c>
      <c r="AS20" s="73">
        <f t="shared" si="3"/>
        <v>0</v>
      </c>
      <c r="AT20" s="85">
        <f t="shared" si="4"/>
        <v>0</v>
      </c>
      <c r="AU20" s="33">
        <f t="shared" si="5"/>
        <v>0</v>
      </c>
      <c r="AV20" s="317">
        <f t="shared" si="6"/>
        <v>0</v>
      </c>
      <c r="AW20" s="140"/>
      <c r="AX20" s="140"/>
      <c r="AY20" s="140"/>
      <c r="BA20" s="280">
        <f t="shared" si="10"/>
        <v>0</v>
      </c>
      <c r="BB20" s="280">
        <f t="shared" si="10"/>
        <v>0</v>
      </c>
      <c r="BC20" s="280">
        <f t="shared" si="10"/>
        <v>0</v>
      </c>
      <c r="BD20" s="280">
        <f t="shared" si="10"/>
        <v>0</v>
      </c>
      <c r="BE20" s="280">
        <f t="shared" si="10"/>
        <v>0</v>
      </c>
      <c r="BF20" s="280">
        <f t="shared" si="10"/>
        <v>0</v>
      </c>
      <c r="BG20" s="280">
        <f t="shared" si="10"/>
        <v>0</v>
      </c>
      <c r="BH20" s="280">
        <f t="shared" si="10"/>
        <v>0</v>
      </c>
      <c r="BI20" s="280">
        <f t="shared" si="10"/>
        <v>0</v>
      </c>
      <c r="BJ20" s="280">
        <f t="shared" si="10"/>
        <v>0</v>
      </c>
      <c r="BK20" s="280">
        <f t="shared" si="10"/>
        <v>0</v>
      </c>
    </row>
    <row r="21" spans="1:63" hidden="1" x14ac:dyDescent="0.2">
      <c r="A21" s="239">
        <f t="shared" si="16"/>
        <v>8</v>
      </c>
      <c r="B21" s="41" t="s">
        <v>73</v>
      </c>
      <c r="C21" s="59">
        <f t="shared" si="0"/>
        <v>0</v>
      </c>
      <c r="D21" s="68">
        <f t="shared" ref="D21:AQ21" si="21">IFERROR(LARGE($D$60:$AQ$63,D$30),0)</f>
        <v>0</v>
      </c>
      <c r="E21" s="69">
        <f t="shared" si="21"/>
        <v>0</v>
      </c>
      <c r="F21" s="69">
        <f t="shared" si="21"/>
        <v>0</v>
      </c>
      <c r="G21" s="70">
        <f t="shared" si="21"/>
        <v>0</v>
      </c>
      <c r="H21" s="240">
        <f t="shared" si="21"/>
        <v>0</v>
      </c>
      <c r="I21" s="241">
        <f t="shared" si="21"/>
        <v>0</v>
      </c>
      <c r="J21" s="241">
        <f t="shared" si="21"/>
        <v>0</v>
      </c>
      <c r="K21" s="241">
        <f t="shared" si="21"/>
        <v>0</v>
      </c>
      <c r="L21" s="207">
        <f t="shared" si="21"/>
        <v>0</v>
      </c>
      <c r="M21" s="231">
        <f t="shared" si="21"/>
        <v>0</v>
      </c>
      <c r="N21" s="207">
        <f t="shared" si="21"/>
        <v>0</v>
      </c>
      <c r="O21" s="71">
        <f t="shared" si="21"/>
        <v>0</v>
      </c>
      <c r="P21" s="71">
        <f t="shared" si="21"/>
        <v>0</v>
      </c>
      <c r="Q21" s="71">
        <f t="shared" si="21"/>
        <v>0</v>
      </c>
      <c r="R21" s="71">
        <f t="shared" si="21"/>
        <v>0</v>
      </c>
      <c r="S21" s="71">
        <f t="shared" si="21"/>
        <v>0</v>
      </c>
      <c r="T21" s="71">
        <f t="shared" si="21"/>
        <v>0</v>
      </c>
      <c r="U21" s="71">
        <f t="shared" si="21"/>
        <v>0</v>
      </c>
      <c r="V21" s="71">
        <f t="shared" si="21"/>
        <v>0</v>
      </c>
      <c r="W21" s="71">
        <f t="shared" si="21"/>
        <v>0</v>
      </c>
      <c r="X21" s="71">
        <f t="shared" si="21"/>
        <v>0</v>
      </c>
      <c r="Y21" s="71">
        <f t="shared" si="21"/>
        <v>0</v>
      </c>
      <c r="Z21" s="71">
        <f t="shared" si="21"/>
        <v>0</v>
      </c>
      <c r="AA21" s="71">
        <f t="shared" si="21"/>
        <v>0</v>
      </c>
      <c r="AB21" s="71">
        <f t="shared" si="21"/>
        <v>0</v>
      </c>
      <c r="AC21" s="71">
        <f t="shared" si="21"/>
        <v>0</v>
      </c>
      <c r="AD21" s="71">
        <f t="shared" si="21"/>
        <v>0</v>
      </c>
      <c r="AE21" s="71">
        <f t="shared" si="21"/>
        <v>0</v>
      </c>
      <c r="AF21" s="71">
        <f t="shared" si="21"/>
        <v>0</v>
      </c>
      <c r="AG21" s="71">
        <f t="shared" si="21"/>
        <v>0</v>
      </c>
      <c r="AH21" s="71">
        <f t="shared" si="21"/>
        <v>0</v>
      </c>
      <c r="AI21" s="71">
        <f t="shared" si="21"/>
        <v>0</v>
      </c>
      <c r="AJ21" s="71">
        <f t="shared" si="21"/>
        <v>0</v>
      </c>
      <c r="AK21" s="71">
        <f t="shared" si="21"/>
        <v>0</v>
      </c>
      <c r="AL21" s="71">
        <f t="shared" si="21"/>
        <v>0</v>
      </c>
      <c r="AM21" s="71">
        <f t="shared" si="21"/>
        <v>0</v>
      </c>
      <c r="AN21" s="71">
        <f t="shared" si="21"/>
        <v>0</v>
      </c>
      <c r="AO21" s="71">
        <f t="shared" si="21"/>
        <v>0</v>
      </c>
      <c r="AP21" s="71">
        <f t="shared" si="21"/>
        <v>0</v>
      </c>
      <c r="AQ21" s="72">
        <f t="shared" si="21"/>
        <v>0</v>
      </c>
      <c r="AR21" s="74">
        <f t="shared" si="2"/>
        <v>0</v>
      </c>
      <c r="AS21" s="73">
        <f t="shared" si="3"/>
        <v>0</v>
      </c>
      <c r="AT21" s="85">
        <f t="shared" si="4"/>
        <v>0</v>
      </c>
      <c r="AU21" s="33">
        <f t="shared" si="5"/>
        <v>0</v>
      </c>
      <c r="AV21" s="317">
        <f t="shared" si="6"/>
        <v>0</v>
      </c>
      <c r="AW21" s="140"/>
      <c r="AX21" s="140"/>
      <c r="AY21" s="140"/>
      <c r="BA21" s="280">
        <f t="shared" si="10"/>
        <v>0</v>
      </c>
      <c r="BB21" s="280">
        <f t="shared" si="10"/>
        <v>0</v>
      </c>
      <c r="BC21" s="280">
        <f t="shared" si="10"/>
        <v>0</v>
      </c>
      <c r="BD21" s="280">
        <f t="shared" si="10"/>
        <v>0</v>
      </c>
      <c r="BE21" s="280">
        <f t="shared" si="10"/>
        <v>0</v>
      </c>
      <c r="BF21" s="280">
        <f t="shared" si="10"/>
        <v>0</v>
      </c>
      <c r="BG21" s="280">
        <f t="shared" si="10"/>
        <v>0</v>
      </c>
      <c r="BH21" s="280">
        <f t="shared" si="10"/>
        <v>0</v>
      </c>
      <c r="BI21" s="280">
        <f t="shared" si="10"/>
        <v>0</v>
      </c>
      <c r="BJ21" s="280">
        <f t="shared" si="10"/>
        <v>0</v>
      </c>
      <c r="BK21" s="280">
        <f t="shared" si="10"/>
        <v>0</v>
      </c>
    </row>
    <row r="22" spans="1:63" hidden="1" x14ac:dyDescent="0.2">
      <c r="A22" s="239">
        <f t="shared" si="16"/>
        <v>8</v>
      </c>
      <c r="B22" s="42" t="s">
        <v>74</v>
      </c>
      <c r="C22" s="59">
        <f t="shared" si="0"/>
        <v>0</v>
      </c>
      <c r="D22" s="68">
        <f t="shared" ref="D22:AQ22" si="22">IFERROR(LARGE($D$64:$AQ$67,D$30),0)</f>
        <v>0</v>
      </c>
      <c r="E22" s="69">
        <f t="shared" si="22"/>
        <v>0</v>
      </c>
      <c r="F22" s="69">
        <f t="shared" si="22"/>
        <v>0</v>
      </c>
      <c r="G22" s="70">
        <f t="shared" si="22"/>
        <v>0</v>
      </c>
      <c r="H22" s="240">
        <f t="shared" si="22"/>
        <v>0</v>
      </c>
      <c r="I22" s="241">
        <f t="shared" si="22"/>
        <v>0</v>
      </c>
      <c r="J22" s="241">
        <f t="shared" si="22"/>
        <v>0</v>
      </c>
      <c r="K22" s="241">
        <f t="shared" si="22"/>
        <v>0</v>
      </c>
      <c r="L22" s="207">
        <f t="shared" si="22"/>
        <v>0</v>
      </c>
      <c r="M22" s="231">
        <f t="shared" si="22"/>
        <v>0</v>
      </c>
      <c r="N22" s="207">
        <f t="shared" si="22"/>
        <v>0</v>
      </c>
      <c r="O22" s="71">
        <f t="shared" si="22"/>
        <v>0</v>
      </c>
      <c r="P22" s="71">
        <f t="shared" si="22"/>
        <v>0</v>
      </c>
      <c r="Q22" s="71">
        <f t="shared" si="22"/>
        <v>0</v>
      </c>
      <c r="R22" s="71">
        <f t="shared" si="22"/>
        <v>0</v>
      </c>
      <c r="S22" s="71">
        <f t="shared" si="22"/>
        <v>0</v>
      </c>
      <c r="T22" s="71">
        <f t="shared" si="22"/>
        <v>0</v>
      </c>
      <c r="U22" s="71">
        <f t="shared" si="22"/>
        <v>0</v>
      </c>
      <c r="V22" s="71">
        <f t="shared" si="22"/>
        <v>0</v>
      </c>
      <c r="W22" s="71">
        <f t="shared" si="22"/>
        <v>0</v>
      </c>
      <c r="X22" s="71">
        <f t="shared" si="22"/>
        <v>0</v>
      </c>
      <c r="Y22" s="71">
        <f t="shared" si="22"/>
        <v>0</v>
      </c>
      <c r="Z22" s="71">
        <f t="shared" si="22"/>
        <v>0</v>
      </c>
      <c r="AA22" s="71">
        <f t="shared" si="22"/>
        <v>0</v>
      </c>
      <c r="AB22" s="71">
        <f t="shared" si="22"/>
        <v>0</v>
      </c>
      <c r="AC22" s="71">
        <f t="shared" si="22"/>
        <v>0</v>
      </c>
      <c r="AD22" s="71">
        <f t="shared" si="22"/>
        <v>0</v>
      </c>
      <c r="AE22" s="71">
        <f t="shared" si="22"/>
        <v>0</v>
      </c>
      <c r="AF22" s="71">
        <f t="shared" si="22"/>
        <v>0</v>
      </c>
      <c r="AG22" s="71">
        <f t="shared" si="22"/>
        <v>0</v>
      </c>
      <c r="AH22" s="71">
        <f t="shared" si="22"/>
        <v>0</v>
      </c>
      <c r="AI22" s="71">
        <f t="shared" si="22"/>
        <v>0</v>
      </c>
      <c r="AJ22" s="71">
        <f t="shared" si="22"/>
        <v>0</v>
      </c>
      <c r="AK22" s="71">
        <f t="shared" si="22"/>
        <v>0</v>
      </c>
      <c r="AL22" s="71">
        <f t="shared" si="22"/>
        <v>0</v>
      </c>
      <c r="AM22" s="71">
        <f t="shared" si="22"/>
        <v>0</v>
      </c>
      <c r="AN22" s="71">
        <f t="shared" si="22"/>
        <v>0</v>
      </c>
      <c r="AO22" s="71">
        <f t="shared" si="22"/>
        <v>0</v>
      </c>
      <c r="AP22" s="71">
        <f t="shared" si="22"/>
        <v>0</v>
      </c>
      <c r="AQ22" s="72">
        <f t="shared" si="22"/>
        <v>0</v>
      </c>
      <c r="AR22" s="74">
        <f t="shared" si="2"/>
        <v>0</v>
      </c>
      <c r="AS22" s="73">
        <f t="shared" si="3"/>
        <v>0</v>
      </c>
      <c r="AT22" s="85">
        <f t="shared" si="4"/>
        <v>0</v>
      </c>
      <c r="AU22" s="33">
        <f t="shared" si="5"/>
        <v>0</v>
      </c>
      <c r="AV22" s="317">
        <f t="shared" si="6"/>
        <v>0</v>
      </c>
      <c r="AW22" s="140"/>
      <c r="AX22" s="140"/>
      <c r="AY22" s="140"/>
      <c r="BA22" s="280">
        <f t="shared" si="10"/>
        <v>0</v>
      </c>
      <c r="BB22" s="280">
        <f t="shared" si="10"/>
        <v>0</v>
      </c>
      <c r="BC22" s="280">
        <f t="shared" si="10"/>
        <v>0</v>
      </c>
      <c r="BD22" s="280">
        <f t="shared" si="10"/>
        <v>0</v>
      </c>
      <c r="BE22" s="280">
        <f t="shared" si="10"/>
        <v>0</v>
      </c>
      <c r="BF22" s="280">
        <f t="shared" si="10"/>
        <v>0</v>
      </c>
      <c r="BG22" s="280">
        <f t="shared" si="10"/>
        <v>0</v>
      </c>
      <c r="BH22" s="280">
        <f t="shared" si="10"/>
        <v>0</v>
      </c>
      <c r="BI22" s="280">
        <f t="shared" si="10"/>
        <v>0</v>
      </c>
      <c r="BJ22" s="280">
        <f t="shared" si="10"/>
        <v>0</v>
      </c>
      <c r="BK22" s="280">
        <f t="shared" si="10"/>
        <v>0</v>
      </c>
    </row>
    <row r="23" spans="1:63" hidden="1" x14ac:dyDescent="0.2">
      <c r="A23" s="239">
        <f t="shared" si="16"/>
        <v>8</v>
      </c>
      <c r="B23" s="42" t="s">
        <v>64</v>
      </c>
      <c r="C23" s="59">
        <f t="shared" si="0"/>
        <v>0</v>
      </c>
      <c r="D23" s="68">
        <f t="shared" ref="D23:AQ23" si="23">IFERROR(LARGE($D$72:$AQ$75,D$30),0)</f>
        <v>0</v>
      </c>
      <c r="E23" s="69">
        <f t="shared" si="23"/>
        <v>0</v>
      </c>
      <c r="F23" s="69">
        <f t="shared" si="23"/>
        <v>0</v>
      </c>
      <c r="G23" s="70">
        <f t="shared" si="23"/>
        <v>0</v>
      </c>
      <c r="H23" s="240">
        <f t="shared" si="23"/>
        <v>0</v>
      </c>
      <c r="I23" s="241">
        <f t="shared" si="23"/>
        <v>0</v>
      </c>
      <c r="J23" s="241">
        <f t="shared" si="23"/>
        <v>0</v>
      </c>
      <c r="K23" s="241">
        <f t="shared" si="23"/>
        <v>0</v>
      </c>
      <c r="L23" s="207">
        <f t="shared" si="23"/>
        <v>0</v>
      </c>
      <c r="M23" s="231">
        <f t="shared" si="23"/>
        <v>0</v>
      </c>
      <c r="N23" s="207">
        <f t="shared" si="23"/>
        <v>0</v>
      </c>
      <c r="O23" s="71">
        <f t="shared" si="23"/>
        <v>0</v>
      </c>
      <c r="P23" s="71">
        <f t="shared" si="23"/>
        <v>0</v>
      </c>
      <c r="Q23" s="71">
        <f t="shared" si="23"/>
        <v>0</v>
      </c>
      <c r="R23" s="71">
        <f t="shared" si="23"/>
        <v>0</v>
      </c>
      <c r="S23" s="71">
        <f t="shared" si="23"/>
        <v>0</v>
      </c>
      <c r="T23" s="71">
        <f t="shared" si="23"/>
        <v>0</v>
      </c>
      <c r="U23" s="71">
        <f t="shared" si="23"/>
        <v>0</v>
      </c>
      <c r="V23" s="71">
        <f t="shared" si="23"/>
        <v>0</v>
      </c>
      <c r="W23" s="71">
        <f t="shared" si="23"/>
        <v>0</v>
      </c>
      <c r="X23" s="71">
        <f t="shared" si="23"/>
        <v>0</v>
      </c>
      <c r="Y23" s="71">
        <f t="shared" si="23"/>
        <v>0</v>
      </c>
      <c r="Z23" s="71">
        <f t="shared" si="23"/>
        <v>0</v>
      </c>
      <c r="AA23" s="71">
        <f t="shared" si="23"/>
        <v>0</v>
      </c>
      <c r="AB23" s="71">
        <f t="shared" si="23"/>
        <v>0</v>
      </c>
      <c r="AC23" s="71">
        <f t="shared" si="23"/>
        <v>0</v>
      </c>
      <c r="AD23" s="71">
        <f t="shared" si="23"/>
        <v>0</v>
      </c>
      <c r="AE23" s="71">
        <f t="shared" si="23"/>
        <v>0</v>
      </c>
      <c r="AF23" s="71">
        <f t="shared" si="23"/>
        <v>0</v>
      </c>
      <c r="AG23" s="71">
        <f t="shared" si="23"/>
        <v>0</v>
      </c>
      <c r="AH23" s="71">
        <f t="shared" si="23"/>
        <v>0</v>
      </c>
      <c r="AI23" s="71">
        <f t="shared" si="23"/>
        <v>0</v>
      </c>
      <c r="AJ23" s="71">
        <f t="shared" si="23"/>
        <v>0</v>
      </c>
      <c r="AK23" s="71">
        <f t="shared" si="23"/>
        <v>0</v>
      </c>
      <c r="AL23" s="71">
        <f t="shared" si="23"/>
        <v>0</v>
      </c>
      <c r="AM23" s="71">
        <f t="shared" si="23"/>
        <v>0</v>
      </c>
      <c r="AN23" s="71">
        <f t="shared" si="23"/>
        <v>0</v>
      </c>
      <c r="AO23" s="71">
        <f t="shared" si="23"/>
        <v>0</v>
      </c>
      <c r="AP23" s="71">
        <f t="shared" si="23"/>
        <v>0</v>
      </c>
      <c r="AQ23" s="72">
        <f t="shared" si="23"/>
        <v>0</v>
      </c>
      <c r="AR23" s="74">
        <f t="shared" si="2"/>
        <v>0</v>
      </c>
      <c r="AS23" s="73">
        <f t="shared" si="3"/>
        <v>0</v>
      </c>
      <c r="AT23" s="85">
        <f t="shared" si="4"/>
        <v>0</v>
      </c>
      <c r="AU23" s="33">
        <f t="shared" si="5"/>
        <v>0</v>
      </c>
      <c r="AV23" s="317">
        <f t="shared" si="6"/>
        <v>0</v>
      </c>
      <c r="AW23" s="140"/>
      <c r="AX23" s="140"/>
      <c r="AY23" s="140"/>
      <c r="BA23" s="280">
        <f t="shared" si="10"/>
        <v>0</v>
      </c>
      <c r="BB23" s="280">
        <f t="shared" si="10"/>
        <v>0</v>
      </c>
      <c r="BC23" s="280">
        <f t="shared" si="10"/>
        <v>0</v>
      </c>
      <c r="BD23" s="280">
        <f t="shared" si="10"/>
        <v>0</v>
      </c>
      <c r="BE23" s="280">
        <f t="shared" si="10"/>
        <v>0</v>
      </c>
      <c r="BF23" s="280">
        <f t="shared" si="10"/>
        <v>0</v>
      </c>
      <c r="BG23" s="280">
        <f t="shared" si="10"/>
        <v>0</v>
      </c>
      <c r="BH23" s="280">
        <f t="shared" si="10"/>
        <v>0</v>
      </c>
      <c r="BI23" s="280">
        <f t="shared" si="10"/>
        <v>0</v>
      </c>
      <c r="BJ23" s="280">
        <f t="shared" si="10"/>
        <v>0</v>
      </c>
      <c r="BK23" s="280">
        <f t="shared" si="10"/>
        <v>0</v>
      </c>
    </row>
    <row r="24" spans="1:63" hidden="1" x14ac:dyDescent="0.2">
      <c r="A24" s="239">
        <f t="shared" si="16"/>
        <v>8</v>
      </c>
      <c r="B24" s="42" t="s">
        <v>65</v>
      </c>
      <c r="C24" s="59">
        <f t="shared" si="0"/>
        <v>0</v>
      </c>
      <c r="D24" s="68">
        <f t="shared" ref="D24:AQ24" si="24">IFERROR(LARGE($D$84:$AQ$87,D$30),0)</f>
        <v>0</v>
      </c>
      <c r="E24" s="69">
        <f t="shared" si="24"/>
        <v>0</v>
      </c>
      <c r="F24" s="69">
        <f t="shared" si="24"/>
        <v>0</v>
      </c>
      <c r="G24" s="70">
        <f t="shared" si="24"/>
        <v>0</v>
      </c>
      <c r="H24" s="240">
        <f t="shared" si="24"/>
        <v>0</v>
      </c>
      <c r="I24" s="241">
        <f t="shared" si="24"/>
        <v>0</v>
      </c>
      <c r="J24" s="241">
        <f t="shared" si="24"/>
        <v>0</v>
      </c>
      <c r="K24" s="241">
        <f t="shared" si="24"/>
        <v>0</v>
      </c>
      <c r="L24" s="207">
        <f t="shared" si="24"/>
        <v>0</v>
      </c>
      <c r="M24" s="231">
        <f t="shared" si="24"/>
        <v>0</v>
      </c>
      <c r="N24" s="207">
        <f t="shared" si="24"/>
        <v>0</v>
      </c>
      <c r="O24" s="71">
        <f t="shared" si="24"/>
        <v>0</v>
      </c>
      <c r="P24" s="71">
        <f t="shared" si="24"/>
        <v>0</v>
      </c>
      <c r="Q24" s="71">
        <f t="shared" si="24"/>
        <v>0</v>
      </c>
      <c r="R24" s="71">
        <f t="shared" si="24"/>
        <v>0</v>
      </c>
      <c r="S24" s="71">
        <f t="shared" si="24"/>
        <v>0</v>
      </c>
      <c r="T24" s="71">
        <f t="shared" si="24"/>
        <v>0</v>
      </c>
      <c r="U24" s="71">
        <f t="shared" si="24"/>
        <v>0</v>
      </c>
      <c r="V24" s="71">
        <f t="shared" si="24"/>
        <v>0</v>
      </c>
      <c r="W24" s="71">
        <f t="shared" si="24"/>
        <v>0</v>
      </c>
      <c r="X24" s="71">
        <f t="shared" si="24"/>
        <v>0</v>
      </c>
      <c r="Y24" s="71">
        <f t="shared" si="24"/>
        <v>0</v>
      </c>
      <c r="Z24" s="71">
        <f t="shared" si="24"/>
        <v>0</v>
      </c>
      <c r="AA24" s="71">
        <f t="shared" si="24"/>
        <v>0</v>
      </c>
      <c r="AB24" s="71">
        <f t="shared" si="24"/>
        <v>0</v>
      </c>
      <c r="AC24" s="71">
        <f t="shared" si="24"/>
        <v>0</v>
      </c>
      <c r="AD24" s="71">
        <f t="shared" si="24"/>
        <v>0</v>
      </c>
      <c r="AE24" s="71">
        <f t="shared" si="24"/>
        <v>0</v>
      </c>
      <c r="AF24" s="71">
        <f t="shared" si="24"/>
        <v>0</v>
      </c>
      <c r="AG24" s="71">
        <f t="shared" si="24"/>
        <v>0</v>
      </c>
      <c r="AH24" s="71">
        <f t="shared" si="24"/>
        <v>0</v>
      </c>
      <c r="AI24" s="71">
        <f t="shared" si="24"/>
        <v>0</v>
      </c>
      <c r="AJ24" s="71">
        <f t="shared" si="24"/>
        <v>0</v>
      </c>
      <c r="AK24" s="71">
        <f t="shared" si="24"/>
        <v>0</v>
      </c>
      <c r="AL24" s="71">
        <f t="shared" si="24"/>
        <v>0</v>
      </c>
      <c r="AM24" s="71">
        <f t="shared" si="24"/>
        <v>0</v>
      </c>
      <c r="AN24" s="71">
        <f t="shared" si="24"/>
        <v>0</v>
      </c>
      <c r="AO24" s="71">
        <f t="shared" si="24"/>
        <v>0</v>
      </c>
      <c r="AP24" s="71">
        <f t="shared" si="24"/>
        <v>0</v>
      </c>
      <c r="AQ24" s="72">
        <f t="shared" si="24"/>
        <v>0</v>
      </c>
      <c r="AR24" s="74">
        <f t="shared" si="2"/>
        <v>0</v>
      </c>
      <c r="AS24" s="73">
        <f t="shared" si="3"/>
        <v>0</v>
      </c>
      <c r="AT24" s="85">
        <f t="shared" si="4"/>
        <v>0</v>
      </c>
      <c r="AU24" s="33">
        <f t="shared" si="5"/>
        <v>0</v>
      </c>
      <c r="AV24" s="317">
        <f t="shared" si="6"/>
        <v>0</v>
      </c>
      <c r="AW24" s="140"/>
      <c r="AX24" s="140"/>
      <c r="AY24" s="140"/>
      <c r="BA24" s="280">
        <f t="shared" si="10"/>
        <v>0</v>
      </c>
      <c r="BB24" s="280">
        <f t="shared" si="10"/>
        <v>0</v>
      </c>
      <c r="BC24" s="280">
        <f t="shared" si="10"/>
        <v>0</v>
      </c>
      <c r="BD24" s="280">
        <f t="shared" si="10"/>
        <v>0</v>
      </c>
      <c r="BE24" s="280">
        <f t="shared" si="10"/>
        <v>0</v>
      </c>
      <c r="BF24" s="280">
        <f t="shared" si="10"/>
        <v>0</v>
      </c>
      <c r="BG24" s="280">
        <f t="shared" si="10"/>
        <v>0</v>
      </c>
      <c r="BH24" s="280">
        <f t="shared" si="10"/>
        <v>0</v>
      </c>
      <c r="BI24" s="280">
        <f t="shared" si="10"/>
        <v>0</v>
      </c>
      <c r="BJ24" s="280">
        <f t="shared" si="10"/>
        <v>0</v>
      </c>
      <c r="BK24" s="280">
        <f t="shared" si="10"/>
        <v>0</v>
      </c>
    </row>
    <row r="25" spans="1:63" s="140" customFormat="1" hidden="1" x14ac:dyDescent="0.2">
      <c r="A25" s="239">
        <f t="shared" si="16"/>
        <v>8</v>
      </c>
      <c r="B25" s="42" t="s">
        <v>65</v>
      </c>
      <c r="C25" s="59">
        <f t="shared" si="0"/>
        <v>0</v>
      </c>
      <c r="D25" s="68">
        <f t="shared" ref="D25:AQ25" si="25">IFERROR(LARGE($D$92:$AQ$95,D$30),0)</f>
        <v>0</v>
      </c>
      <c r="E25" s="69">
        <f t="shared" si="25"/>
        <v>0</v>
      </c>
      <c r="F25" s="69">
        <f t="shared" si="25"/>
        <v>0</v>
      </c>
      <c r="G25" s="70">
        <f t="shared" si="25"/>
        <v>0</v>
      </c>
      <c r="H25" s="240">
        <f t="shared" si="25"/>
        <v>0</v>
      </c>
      <c r="I25" s="241">
        <f t="shared" si="25"/>
        <v>0</v>
      </c>
      <c r="J25" s="241">
        <f t="shared" si="25"/>
        <v>0</v>
      </c>
      <c r="K25" s="241">
        <f t="shared" si="25"/>
        <v>0</v>
      </c>
      <c r="L25" s="207">
        <f t="shared" si="25"/>
        <v>0</v>
      </c>
      <c r="M25" s="231">
        <f t="shared" si="25"/>
        <v>0</v>
      </c>
      <c r="N25" s="207">
        <f t="shared" si="25"/>
        <v>0</v>
      </c>
      <c r="O25" s="71">
        <f t="shared" si="25"/>
        <v>0</v>
      </c>
      <c r="P25" s="71">
        <f t="shared" si="25"/>
        <v>0</v>
      </c>
      <c r="Q25" s="71">
        <f t="shared" si="25"/>
        <v>0</v>
      </c>
      <c r="R25" s="71">
        <f t="shared" si="25"/>
        <v>0</v>
      </c>
      <c r="S25" s="71">
        <f t="shared" si="25"/>
        <v>0</v>
      </c>
      <c r="T25" s="71">
        <f t="shared" si="25"/>
        <v>0</v>
      </c>
      <c r="U25" s="71">
        <f t="shared" si="25"/>
        <v>0</v>
      </c>
      <c r="V25" s="71">
        <f t="shared" si="25"/>
        <v>0</v>
      </c>
      <c r="W25" s="71">
        <f t="shared" si="25"/>
        <v>0</v>
      </c>
      <c r="X25" s="71">
        <f t="shared" si="25"/>
        <v>0</v>
      </c>
      <c r="Y25" s="71">
        <f t="shared" si="25"/>
        <v>0</v>
      </c>
      <c r="Z25" s="71">
        <f t="shared" si="25"/>
        <v>0</v>
      </c>
      <c r="AA25" s="71">
        <f t="shared" si="25"/>
        <v>0</v>
      </c>
      <c r="AB25" s="71">
        <f t="shared" si="25"/>
        <v>0</v>
      </c>
      <c r="AC25" s="71">
        <f t="shared" si="25"/>
        <v>0</v>
      </c>
      <c r="AD25" s="71">
        <f t="shared" si="25"/>
        <v>0</v>
      </c>
      <c r="AE25" s="71">
        <f t="shared" si="25"/>
        <v>0</v>
      </c>
      <c r="AF25" s="71">
        <f t="shared" si="25"/>
        <v>0</v>
      </c>
      <c r="AG25" s="71">
        <f t="shared" si="25"/>
        <v>0</v>
      </c>
      <c r="AH25" s="71">
        <f t="shared" si="25"/>
        <v>0</v>
      </c>
      <c r="AI25" s="71">
        <f t="shared" si="25"/>
        <v>0</v>
      </c>
      <c r="AJ25" s="71">
        <f t="shared" si="25"/>
        <v>0</v>
      </c>
      <c r="AK25" s="71">
        <f t="shared" si="25"/>
        <v>0</v>
      </c>
      <c r="AL25" s="71">
        <f t="shared" si="25"/>
        <v>0</v>
      </c>
      <c r="AM25" s="71">
        <f t="shared" si="25"/>
        <v>0</v>
      </c>
      <c r="AN25" s="71">
        <f t="shared" si="25"/>
        <v>0</v>
      </c>
      <c r="AO25" s="71">
        <f t="shared" si="25"/>
        <v>0</v>
      </c>
      <c r="AP25" s="71">
        <f t="shared" si="25"/>
        <v>0</v>
      </c>
      <c r="AQ25" s="72">
        <f t="shared" si="25"/>
        <v>0</v>
      </c>
      <c r="AR25" s="74">
        <f t="shared" si="2"/>
        <v>0</v>
      </c>
      <c r="AS25" s="73">
        <f t="shared" si="3"/>
        <v>0</v>
      </c>
      <c r="AT25" s="85">
        <f t="shared" si="4"/>
        <v>0</v>
      </c>
      <c r="AU25" s="33">
        <f t="shared" si="5"/>
        <v>0</v>
      </c>
      <c r="AV25" s="318">
        <f t="shared" si="6"/>
        <v>0</v>
      </c>
      <c r="BA25" s="280">
        <f t="shared" si="10"/>
        <v>0</v>
      </c>
      <c r="BB25" s="280">
        <f t="shared" si="10"/>
        <v>0</v>
      </c>
      <c r="BC25" s="280">
        <f t="shared" si="10"/>
        <v>0</v>
      </c>
      <c r="BD25" s="280">
        <f t="shared" si="10"/>
        <v>0</v>
      </c>
      <c r="BE25" s="280">
        <f t="shared" si="10"/>
        <v>0</v>
      </c>
      <c r="BF25" s="280">
        <f t="shared" si="10"/>
        <v>0</v>
      </c>
      <c r="BG25" s="280">
        <f t="shared" si="10"/>
        <v>0</v>
      </c>
      <c r="BH25" s="280">
        <f t="shared" si="10"/>
        <v>0</v>
      </c>
      <c r="BI25" s="280">
        <f t="shared" si="10"/>
        <v>0</v>
      </c>
      <c r="BJ25" s="280">
        <f t="shared" si="10"/>
        <v>0</v>
      </c>
      <c r="BK25" s="280">
        <f t="shared" si="10"/>
        <v>0</v>
      </c>
    </row>
    <row r="26" spans="1:63" x14ac:dyDescent="0.2">
      <c r="C26" s="140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AR26" s="252">
        <f>SUM(AR10:AR25)</f>
        <v>24</v>
      </c>
      <c r="AS26" s="253">
        <f>SUM(AS10:AS25)</f>
        <v>14</v>
      </c>
      <c r="AT26" s="254">
        <f>SUM(AT10:AT25)</f>
        <v>38</v>
      </c>
      <c r="AU26" s="315">
        <f>SUM(AU10:AU25)</f>
        <v>4</v>
      </c>
      <c r="AV26" s="315">
        <f>SUM(AV10:AV25)</f>
        <v>12</v>
      </c>
      <c r="AW26" s="140"/>
      <c r="AX26" s="140"/>
      <c r="AY26" s="140"/>
      <c r="BA26" s="279"/>
      <c r="BB26" s="279"/>
      <c r="BC26" s="279"/>
      <c r="BD26" s="279"/>
      <c r="BE26" s="279"/>
      <c r="BF26" s="279"/>
      <c r="BG26" s="279"/>
      <c r="BH26" s="279"/>
      <c r="BI26" s="279"/>
      <c r="BJ26" s="279"/>
      <c r="BK26" s="279"/>
    </row>
    <row r="27" spans="1:63" x14ac:dyDescent="0.2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AW27" s="140"/>
      <c r="AX27" s="140"/>
      <c r="AY27" s="140"/>
      <c r="BA27" s="280">
        <f t="shared" ref="BA27:BA58" si="26">COUNTIFS($D27:$Q27,"&gt;="&amp;BA26,$D27:$Q27,"&lt;"&amp;BA26+1)</f>
        <v>0</v>
      </c>
      <c r="BB27" s="280">
        <f t="shared" ref="BB27:BB58" si="27">COUNTIFS($D27:$Q27,"&gt;="&amp;BB26,$D27:$Q27,"&lt;"&amp;BB26+1)</f>
        <v>0</v>
      </c>
      <c r="BC27" s="280">
        <f t="shared" ref="BC27:BC58" si="28">COUNTIFS($D27:$Q27,"&gt;="&amp;BC26,$D27:$Q27,"&lt;"&amp;BC26+1)</f>
        <v>0</v>
      </c>
      <c r="BD27" s="280">
        <f t="shared" ref="BD27:BD58" si="29">COUNTIFS($D27:$Q27,"&gt;="&amp;BD26,$D27:$Q27,"&lt;"&amp;BD26+1)</f>
        <v>0</v>
      </c>
      <c r="BE27" s="280">
        <f t="shared" ref="BE27:BE58" si="30">COUNTIFS($D27:$Q27,"&gt;="&amp;BE26,$D27:$Q27,"&lt;"&amp;BE26+1)</f>
        <v>0</v>
      </c>
      <c r="BF27" s="280">
        <f t="shared" ref="BF27:BF58" si="31">COUNTIFS($D27:$Q27,"&gt;="&amp;BF26,$D27:$Q27,"&lt;"&amp;BF26+1)</f>
        <v>0</v>
      </c>
      <c r="BG27" s="280">
        <f t="shared" ref="BG27:BG58" si="32">COUNTIFS($D27:$Q27,"&gt;="&amp;BG26,$D27:$Q27,"&lt;"&amp;BG26+1)</f>
        <v>0</v>
      </c>
      <c r="BH27" s="280">
        <f t="shared" ref="BH27:BH58" si="33">COUNTIFS($D27:$Q27,"&gt;="&amp;BH26,$D27:$Q27,"&lt;"&amp;BH26+1)</f>
        <v>0</v>
      </c>
      <c r="BI27" s="280">
        <f t="shared" ref="BI27:BI58" si="34">COUNTIFS($D27:$Q27,"&gt;="&amp;BI26,$D27:$Q27,"&lt;"&amp;BI26+1)</f>
        <v>0</v>
      </c>
      <c r="BJ27" s="280">
        <f t="shared" ref="BJ27:BJ58" si="35">COUNTIFS($D27:$Q27,"&gt;="&amp;BJ26,$D27:$Q27,"&lt;"&amp;BJ26+1)</f>
        <v>0</v>
      </c>
      <c r="BK27" s="280">
        <f t="shared" ref="BK27:BK58" si="36">COUNTIFS($D27:$Q27,"&gt;="&amp;BK26,$D27:$Q27,"&lt;"&amp;BK26+1)</f>
        <v>0</v>
      </c>
    </row>
    <row r="28" spans="1:63" x14ac:dyDescent="0.2">
      <c r="A28" s="140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AW28" s="140"/>
      <c r="AX28" s="140"/>
      <c r="AY28" s="140"/>
      <c r="BA28" s="280">
        <f t="shared" si="26"/>
        <v>0</v>
      </c>
      <c r="BB28" s="280">
        <f t="shared" si="27"/>
        <v>0</v>
      </c>
      <c r="BC28" s="280">
        <f t="shared" si="28"/>
        <v>0</v>
      </c>
      <c r="BD28" s="280">
        <f t="shared" si="29"/>
        <v>0</v>
      </c>
      <c r="BE28" s="280">
        <f t="shared" si="30"/>
        <v>0</v>
      </c>
      <c r="BF28" s="280">
        <f t="shared" si="31"/>
        <v>0</v>
      </c>
      <c r="BG28" s="280">
        <f t="shared" si="32"/>
        <v>0</v>
      </c>
      <c r="BH28" s="280">
        <f t="shared" si="33"/>
        <v>0</v>
      </c>
      <c r="BI28" s="280">
        <f t="shared" si="34"/>
        <v>0</v>
      </c>
      <c r="BJ28" s="280">
        <f t="shared" si="35"/>
        <v>0</v>
      </c>
      <c r="BK28" s="280">
        <f t="shared" si="36"/>
        <v>0</v>
      </c>
    </row>
    <row r="29" spans="1:63" x14ac:dyDescent="0.2">
      <c r="AW29" s="140"/>
      <c r="AX29" s="140"/>
      <c r="AY29" s="140"/>
      <c r="BA29" s="280">
        <f t="shared" si="26"/>
        <v>0</v>
      </c>
      <c r="BB29" s="280">
        <f t="shared" si="27"/>
        <v>0</v>
      </c>
      <c r="BC29" s="280">
        <f t="shared" si="28"/>
        <v>0</v>
      </c>
      <c r="BD29" s="280">
        <f t="shared" si="29"/>
        <v>0</v>
      </c>
      <c r="BE29" s="280">
        <f t="shared" si="30"/>
        <v>0</v>
      </c>
      <c r="BF29" s="280">
        <f t="shared" si="31"/>
        <v>0</v>
      </c>
      <c r="BG29" s="280">
        <f t="shared" si="32"/>
        <v>0</v>
      </c>
      <c r="BH29" s="280">
        <f t="shared" si="33"/>
        <v>0</v>
      </c>
      <c r="BI29" s="280">
        <f t="shared" si="34"/>
        <v>0</v>
      </c>
      <c r="BJ29" s="280">
        <f t="shared" si="35"/>
        <v>0</v>
      </c>
      <c r="BK29" s="280">
        <f t="shared" si="36"/>
        <v>0</v>
      </c>
    </row>
    <row r="30" spans="1:63" hidden="1" x14ac:dyDescent="0.2">
      <c r="A30" s="255" t="s">
        <v>158</v>
      </c>
      <c r="B30" s="247"/>
      <c r="C30" s="247"/>
      <c r="D30" s="247">
        <v>1</v>
      </c>
      <c r="E30" s="247">
        <v>2</v>
      </c>
      <c r="F30" s="247">
        <v>3</v>
      </c>
      <c r="G30" s="247">
        <v>4</v>
      </c>
      <c r="H30" s="247">
        <v>5</v>
      </c>
      <c r="I30" s="247">
        <v>6</v>
      </c>
      <c r="J30" s="247">
        <v>7</v>
      </c>
      <c r="K30" s="247">
        <v>8</v>
      </c>
      <c r="L30" s="247">
        <v>9</v>
      </c>
      <c r="M30" s="247">
        <v>10</v>
      </c>
      <c r="N30" s="247">
        <v>11</v>
      </c>
      <c r="O30" s="247">
        <v>12</v>
      </c>
      <c r="P30" s="247">
        <v>13</v>
      </c>
      <c r="Q30" s="247">
        <v>14</v>
      </c>
      <c r="R30" s="247">
        <v>15</v>
      </c>
      <c r="S30" s="247">
        <v>16</v>
      </c>
      <c r="T30" s="247">
        <v>17</v>
      </c>
      <c r="U30" s="247">
        <v>18</v>
      </c>
      <c r="V30" s="247">
        <v>19</v>
      </c>
      <c r="W30" s="247">
        <v>20</v>
      </c>
      <c r="X30" s="247">
        <v>21</v>
      </c>
      <c r="Y30" s="247">
        <v>22</v>
      </c>
      <c r="Z30" s="247">
        <v>23</v>
      </c>
      <c r="AA30" s="247">
        <v>24</v>
      </c>
      <c r="AB30" s="247">
        <v>25</v>
      </c>
      <c r="AC30" s="247">
        <v>26</v>
      </c>
      <c r="AD30" s="247">
        <v>27</v>
      </c>
      <c r="AE30" s="247">
        <v>28</v>
      </c>
      <c r="AF30" s="247">
        <v>29</v>
      </c>
      <c r="AG30" s="247">
        <v>30</v>
      </c>
      <c r="AH30" s="247">
        <v>31</v>
      </c>
      <c r="AI30" s="247">
        <v>32</v>
      </c>
      <c r="AJ30" s="247">
        <v>33</v>
      </c>
      <c r="AK30" s="247">
        <v>34</v>
      </c>
      <c r="AL30" s="247">
        <v>35</v>
      </c>
      <c r="AM30" s="247">
        <v>36</v>
      </c>
      <c r="AN30" s="247">
        <v>37</v>
      </c>
      <c r="AO30" s="247">
        <v>38</v>
      </c>
      <c r="AP30" s="247">
        <v>39</v>
      </c>
      <c r="AQ30" s="247">
        <v>40</v>
      </c>
      <c r="AW30" s="140"/>
      <c r="AX30" s="140"/>
      <c r="AY30" s="140"/>
      <c r="BA30" s="280">
        <f t="shared" si="26"/>
        <v>0</v>
      </c>
      <c r="BB30" s="280">
        <f t="shared" si="27"/>
        <v>0</v>
      </c>
      <c r="BC30" s="280">
        <f t="shared" si="28"/>
        <v>0</v>
      </c>
      <c r="BD30" s="280">
        <f t="shared" si="29"/>
        <v>0</v>
      </c>
      <c r="BE30" s="280">
        <f t="shared" si="30"/>
        <v>0</v>
      </c>
      <c r="BF30" s="280">
        <f t="shared" si="31"/>
        <v>0</v>
      </c>
      <c r="BG30" s="280">
        <f t="shared" si="32"/>
        <v>0</v>
      </c>
      <c r="BH30" s="280">
        <f t="shared" si="33"/>
        <v>0</v>
      </c>
      <c r="BI30" s="280">
        <f t="shared" si="34"/>
        <v>0</v>
      </c>
      <c r="BJ30" s="280">
        <f t="shared" si="35"/>
        <v>0</v>
      </c>
      <c r="BK30" s="280">
        <f t="shared" si="36"/>
        <v>0</v>
      </c>
    </row>
    <row r="31" spans="1:63" hidden="1" x14ac:dyDescent="0.2">
      <c r="AW31" s="140"/>
      <c r="AX31" s="140"/>
      <c r="AY31" s="140"/>
      <c r="BA31" s="280">
        <f t="shared" si="26"/>
        <v>0</v>
      </c>
      <c r="BB31" s="280">
        <f t="shared" si="27"/>
        <v>0</v>
      </c>
      <c r="BC31" s="280">
        <f t="shared" si="28"/>
        <v>0</v>
      </c>
      <c r="BD31" s="280">
        <f t="shared" si="29"/>
        <v>0</v>
      </c>
      <c r="BE31" s="280">
        <f t="shared" si="30"/>
        <v>0</v>
      </c>
      <c r="BF31" s="280">
        <f t="shared" si="31"/>
        <v>0</v>
      </c>
      <c r="BG31" s="280">
        <f t="shared" si="32"/>
        <v>0</v>
      </c>
      <c r="BH31" s="280">
        <f t="shared" si="33"/>
        <v>0</v>
      </c>
      <c r="BI31" s="280">
        <f t="shared" si="34"/>
        <v>0</v>
      </c>
      <c r="BJ31" s="280">
        <f t="shared" si="35"/>
        <v>0</v>
      </c>
      <c r="BK31" s="280">
        <f t="shared" si="36"/>
        <v>0</v>
      </c>
    </row>
    <row r="32" spans="1:63" hidden="1" x14ac:dyDescent="0.2">
      <c r="A32" s="54" t="s">
        <v>69</v>
      </c>
      <c r="B32" s="60"/>
      <c r="D32" s="237" t="str">
        <f>IFERROR(LARGE('M 35-59'!$T:$T,D$30),"")</f>
        <v/>
      </c>
      <c r="E32" s="237" t="str">
        <f>IFERROR(LARGE('M 35-59'!$T:$T,E$30),"")</f>
        <v/>
      </c>
      <c r="F32" s="237" t="str">
        <f>IFERROR(LARGE('M 35-59'!$T:$T,F$30),"")</f>
        <v/>
      </c>
      <c r="G32" s="237" t="str">
        <f>IFERROR(LARGE('M 35-59'!$T:$T,G$30),"")</f>
        <v/>
      </c>
      <c r="H32" s="237" t="str">
        <f>IFERROR(LARGE('M 35-59'!$T:$T,H$30),"")</f>
        <v/>
      </c>
      <c r="I32" s="237" t="str">
        <f>IFERROR(LARGE('M 35-59'!$T:$T,I$30),"")</f>
        <v/>
      </c>
      <c r="J32" s="237" t="str">
        <f>IFERROR(LARGE('M 35-59'!$T:$T,J$30),"")</f>
        <v/>
      </c>
      <c r="K32" s="237" t="str">
        <f>IFERROR(LARGE('M 35-59'!$T:$T,K$30),"")</f>
        <v/>
      </c>
      <c r="L32" s="237" t="str">
        <f>IFERROR(LARGE('M 35-59'!$T:$T,L$30),"")</f>
        <v/>
      </c>
      <c r="M32" s="237" t="str">
        <f>IFERROR(LARGE('M 35-59'!$T:$T,M$30),"")</f>
        <v/>
      </c>
      <c r="N32" s="237" t="str">
        <f>IFERROR(LARGE('M 35-59'!$T:$T,N$30),"")</f>
        <v/>
      </c>
      <c r="O32" s="237" t="str">
        <f>IFERROR(LARGE('M 35-59'!$T:$T,O$30),"")</f>
        <v/>
      </c>
      <c r="P32" s="237" t="str">
        <f>IFERROR(LARGE('M 35-59'!$T:$T,P$30),"")</f>
        <v/>
      </c>
      <c r="Q32" s="237" t="str">
        <f>IFERROR(LARGE('M 35-59'!$T:$T,Q$30),"")</f>
        <v/>
      </c>
      <c r="R32" s="237" t="str">
        <f>IFERROR(LARGE('M 35-59'!$T:$T,R$30),"")</f>
        <v/>
      </c>
      <c r="S32" s="237" t="str">
        <f>IFERROR(LARGE('M 35-59'!$T:$T,S$30),"")</f>
        <v/>
      </c>
      <c r="T32" s="237" t="str">
        <f>IFERROR(LARGE('M 35-59'!$T:$T,T$30),"")</f>
        <v/>
      </c>
      <c r="U32" s="237" t="str">
        <f>IFERROR(LARGE('M 35-59'!$T:$T,U$30),"")</f>
        <v/>
      </c>
      <c r="V32" s="237" t="str">
        <f>IFERROR(LARGE('M 35-59'!$T:$T,V$30),"")</f>
        <v/>
      </c>
      <c r="W32" s="237" t="str">
        <f>IFERROR(LARGE('M 35-59'!$T:$T,W$30),"")</f>
        <v/>
      </c>
      <c r="X32" s="237" t="str">
        <f>IFERROR(LARGE('M 35-59'!$T:$T,X$30),"")</f>
        <v/>
      </c>
      <c r="Y32" s="237" t="str">
        <f>IFERROR(LARGE('M 35-59'!$T:$T,Y$30),"")</f>
        <v/>
      </c>
      <c r="Z32" s="237" t="str">
        <f>IFERROR(LARGE('M 35-59'!$T:$T,Z$30),"")</f>
        <v/>
      </c>
      <c r="AA32" s="237" t="str">
        <f>IFERROR(LARGE('M 35-59'!$T:$T,AA$30),"")</f>
        <v/>
      </c>
      <c r="AB32" s="237" t="str">
        <f>IFERROR(LARGE('M 35-59'!$T:$T,AB$30),"")</f>
        <v/>
      </c>
      <c r="AC32" s="237" t="str">
        <f>IFERROR(LARGE('M 35-59'!$T:$T,AC$30),"")</f>
        <v/>
      </c>
      <c r="AD32" s="237" t="str">
        <f>IFERROR(LARGE('M 35-59'!$T:$T,AD$30),"")</f>
        <v/>
      </c>
      <c r="AE32" s="237" t="str">
        <f>IFERROR(LARGE('M 35-59'!$T:$T,AE$30),"")</f>
        <v/>
      </c>
      <c r="AF32" s="237" t="str">
        <f>IFERROR(LARGE('M 35-59'!$T:$T,AF$30),"")</f>
        <v/>
      </c>
      <c r="AG32" s="237" t="str">
        <f>IFERROR(LARGE('M 35-59'!$T:$T,AG$30),"")</f>
        <v/>
      </c>
      <c r="AH32" s="237" t="str">
        <f>IFERROR(LARGE('M 35-59'!$T:$T,AH$30),"")</f>
        <v/>
      </c>
      <c r="AI32" s="237" t="str">
        <f>IFERROR(LARGE('M 35-59'!$T:$T,AI$30),"")</f>
        <v/>
      </c>
      <c r="AJ32" s="237" t="str">
        <f>IFERROR(LARGE('M 35-59'!$T:$T,AJ$30),"")</f>
        <v/>
      </c>
      <c r="AK32" s="237" t="str">
        <f>IFERROR(LARGE('M 35-59'!$T:$T,AK$30),"")</f>
        <v/>
      </c>
      <c r="AL32" s="237" t="str">
        <f>IFERROR(LARGE('M 35-59'!$T:$T,AL$30),"")</f>
        <v/>
      </c>
      <c r="AM32" s="237" t="str">
        <f>IFERROR(LARGE('M 35-59'!$T:$T,AM$30),"")</f>
        <v/>
      </c>
      <c r="AN32" s="237" t="str">
        <f>IFERROR(LARGE('M 35-59'!$T:$T,AN$30),"")</f>
        <v/>
      </c>
      <c r="AO32" s="237" t="str">
        <f>IFERROR(LARGE('M 35-59'!$T:$T,AO$30),"")</f>
        <v/>
      </c>
      <c r="AP32" s="237" t="str">
        <f>IFERROR(LARGE('M 35-59'!$T:$T,AP$30),"")</f>
        <v/>
      </c>
      <c r="AQ32" s="237" t="str">
        <f>IFERROR(LARGE('M 35-59'!$T:$T,AQ$30),"")</f>
        <v/>
      </c>
      <c r="AW32" s="140"/>
      <c r="AX32" s="140"/>
      <c r="AY32" s="140"/>
      <c r="BA32" s="280">
        <f t="shared" si="26"/>
        <v>0</v>
      </c>
      <c r="BB32" s="280">
        <f t="shared" si="27"/>
        <v>0</v>
      </c>
      <c r="BC32" s="280">
        <f t="shared" si="28"/>
        <v>0</v>
      </c>
      <c r="BD32" s="280">
        <f t="shared" si="29"/>
        <v>0</v>
      </c>
      <c r="BE32" s="280">
        <f t="shared" si="30"/>
        <v>0</v>
      </c>
      <c r="BF32" s="280">
        <f t="shared" si="31"/>
        <v>0</v>
      </c>
      <c r="BG32" s="280">
        <f t="shared" si="32"/>
        <v>0</v>
      </c>
      <c r="BH32" s="280">
        <f t="shared" si="33"/>
        <v>0</v>
      </c>
      <c r="BI32" s="280">
        <f t="shared" si="34"/>
        <v>0</v>
      </c>
      <c r="BJ32" s="280">
        <f t="shared" si="35"/>
        <v>0</v>
      </c>
      <c r="BK32" s="280">
        <f t="shared" si="36"/>
        <v>0</v>
      </c>
    </row>
    <row r="33" spans="1:63" hidden="1" x14ac:dyDescent="0.2">
      <c r="B33" s="60"/>
      <c r="D33" s="62" t="str">
        <f>IFERROR(LARGE('M 60+'!$T:$T,D$30),"")</f>
        <v/>
      </c>
      <c r="E33" s="62" t="str">
        <f>IFERROR(LARGE('M 60+'!$T:$T,E$30),"")</f>
        <v/>
      </c>
      <c r="F33" s="62" t="str">
        <f>IFERROR(LARGE('M 60+'!$T:$T,F$30),"")</f>
        <v/>
      </c>
      <c r="G33" s="62" t="str">
        <f>IFERROR(LARGE('M 60+'!$T:$T,G$30),"")</f>
        <v/>
      </c>
      <c r="H33" s="62" t="str">
        <f>IFERROR(LARGE('M 60+'!$T:$T,H$30),"")</f>
        <v/>
      </c>
      <c r="I33" s="62" t="str">
        <f>IFERROR(LARGE('M 60+'!$T:$T,I$30),"")</f>
        <v/>
      </c>
      <c r="J33" s="62" t="str">
        <f>IFERROR(LARGE('M 60+'!$T:$T,J$30),"")</f>
        <v/>
      </c>
      <c r="K33" s="62" t="str">
        <f>IFERROR(LARGE('M 60+'!$T:$T,K$30),"")</f>
        <v/>
      </c>
      <c r="L33" s="62" t="str">
        <f>IFERROR(LARGE('M 60+'!$T:$T,L$30),"")</f>
        <v/>
      </c>
      <c r="M33" s="62" t="str">
        <f>IFERROR(LARGE('M 60+'!$T:$T,M$30),"")</f>
        <v/>
      </c>
      <c r="N33" s="62" t="str">
        <f>IFERROR(LARGE('M 60+'!$T:$T,N$30),"")</f>
        <v/>
      </c>
      <c r="O33" s="62" t="str">
        <f>IFERROR(LARGE('M 60+'!$T:$T,O$30),"")</f>
        <v/>
      </c>
      <c r="P33" s="62" t="str">
        <f>IFERROR(LARGE('M 60+'!$T:$T,P$30),"")</f>
        <v/>
      </c>
      <c r="Q33" s="62" t="str">
        <f>IFERROR(LARGE('M 60+'!$T:$T,Q$30),"")</f>
        <v/>
      </c>
      <c r="R33" s="62" t="str">
        <f>IFERROR(LARGE('M 60+'!$T:$T,R$30),"")</f>
        <v/>
      </c>
      <c r="S33" s="62" t="str">
        <f>IFERROR(LARGE('M 60+'!$T:$T,S$30),"")</f>
        <v/>
      </c>
      <c r="T33" s="62" t="str">
        <f>IFERROR(LARGE('M 60+'!$T:$T,T$30),"")</f>
        <v/>
      </c>
      <c r="U33" s="62" t="str">
        <f>IFERROR(LARGE('M 60+'!$T:$T,U$30),"")</f>
        <v/>
      </c>
      <c r="V33" s="62" t="str">
        <f>IFERROR(LARGE('M 60+'!$T:$T,V$30),"")</f>
        <v/>
      </c>
      <c r="W33" s="62" t="str">
        <f>IFERROR(LARGE('M 60+'!$T:$T,W$30),"")</f>
        <v/>
      </c>
      <c r="X33" s="62" t="str">
        <f>IFERROR(LARGE('M 60+'!$T:$T,X$30),"")</f>
        <v/>
      </c>
      <c r="Y33" s="62" t="str">
        <f>IFERROR(LARGE('M 60+'!$T:$T,Y$30),"")</f>
        <v/>
      </c>
      <c r="Z33" s="62" t="str">
        <f>IFERROR(LARGE('M 60+'!$T:$T,Z$30),"")</f>
        <v/>
      </c>
      <c r="AA33" s="62" t="str">
        <f>IFERROR(LARGE('M 60+'!$T:$T,AA$30),"")</f>
        <v/>
      </c>
      <c r="AB33" s="62" t="str">
        <f>IFERROR(LARGE('M 60+'!$T:$T,AB$30),"")</f>
        <v/>
      </c>
      <c r="AC33" s="62" t="str">
        <f>IFERROR(LARGE('M 60+'!$T:$T,AC$30),"")</f>
        <v/>
      </c>
      <c r="AD33" s="62" t="str">
        <f>IFERROR(LARGE('M 60+'!$T:$T,AD$30),"")</f>
        <v/>
      </c>
      <c r="AE33" s="62" t="str">
        <f>IFERROR(LARGE('M 60+'!$T:$T,AE$30),"")</f>
        <v/>
      </c>
      <c r="AF33" s="62" t="str">
        <f>IFERROR(LARGE('M 60+'!$T:$T,AF$30),"")</f>
        <v/>
      </c>
      <c r="AG33" s="62" t="str">
        <f>IFERROR(LARGE('M 60+'!$T:$T,AG$30),"")</f>
        <v/>
      </c>
      <c r="AH33" s="62" t="str">
        <f>IFERROR(LARGE('M 60+'!$T:$T,AH$30),"")</f>
        <v/>
      </c>
      <c r="AI33" s="62" t="str">
        <f>IFERROR(LARGE('M 60+'!$T:$T,AI$30),"")</f>
        <v/>
      </c>
      <c r="AJ33" s="62" t="str">
        <f>IFERROR(LARGE('M 60+'!$T:$T,AJ$30),"")</f>
        <v/>
      </c>
      <c r="AK33" s="62" t="str">
        <f>IFERROR(LARGE('M 60+'!$T:$T,AK$30),"")</f>
        <v/>
      </c>
      <c r="AL33" s="62" t="str">
        <f>IFERROR(LARGE('M 60+'!$T:$T,AL$30),"")</f>
        <v/>
      </c>
      <c r="AM33" s="62" t="str">
        <f>IFERROR(LARGE('M 60+'!$T:$T,AM$30),"")</f>
        <v/>
      </c>
      <c r="AN33" s="62" t="str">
        <f>IFERROR(LARGE('M 60+'!$T:$T,AN$30),"")</f>
        <v/>
      </c>
      <c r="AO33" s="62" t="str">
        <f>IFERROR(LARGE('M 60+'!$T:$T,AO$30),"")</f>
        <v/>
      </c>
      <c r="AP33" s="62" t="str">
        <f>IFERROR(LARGE('M 60+'!$T:$T,AP$30),"")</f>
        <v/>
      </c>
      <c r="AQ33" s="62" t="str">
        <f>IFERROR(LARGE('M 60+'!$T:$T,AQ$30),"")</f>
        <v/>
      </c>
      <c r="AW33" s="140"/>
      <c r="AX33" s="140"/>
      <c r="AY33" s="140"/>
      <c r="BA33" s="280">
        <f t="shared" si="26"/>
        <v>0</v>
      </c>
      <c r="BB33" s="280">
        <f t="shared" si="27"/>
        <v>0</v>
      </c>
      <c r="BC33" s="280">
        <f t="shared" si="28"/>
        <v>0</v>
      </c>
      <c r="BD33" s="280">
        <f t="shared" si="29"/>
        <v>0</v>
      </c>
      <c r="BE33" s="280">
        <f t="shared" si="30"/>
        <v>0</v>
      </c>
      <c r="BF33" s="280">
        <f t="shared" si="31"/>
        <v>0</v>
      </c>
      <c r="BG33" s="280">
        <f t="shared" si="32"/>
        <v>0</v>
      </c>
      <c r="BH33" s="280">
        <f t="shared" si="33"/>
        <v>0</v>
      </c>
      <c r="BI33" s="280">
        <f t="shared" si="34"/>
        <v>0</v>
      </c>
      <c r="BJ33" s="280">
        <f t="shared" si="35"/>
        <v>0</v>
      </c>
      <c r="BK33" s="280">
        <f t="shared" si="36"/>
        <v>0</v>
      </c>
    </row>
    <row r="34" spans="1:63" hidden="1" x14ac:dyDescent="0.2">
      <c r="B34" s="61"/>
      <c r="D34" s="62" t="str">
        <f>IFERROR(LARGE('N 35-54'!$T:$T,D$30),"")</f>
        <v/>
      </c>
      <c r="E34" s="62" t="str">
        <f>IFERROR(LARGE('N 35-54'!$T:$T,E$30),"")</f>
        <v/>
      </c>
      <c r="F34" s="62" t="str">
        <f>IFERROR(LARGE('N 35-54'!$T:$T,F$30),"")</f>
        <v/>
      </c>
      <c r="G34" s="62" t="str">
        <f>IFERROR(LARGE('N 35-54'!$T:$T,G$30),"")</f>
        <v/>
      </c>
      <c r="H34" s="62" t="str">
        <f>IFERROR(LARGE('N 35-54'!$T:$T,H$30),"")</f>
        <v/>
      </c>
      <c r="I34" s="62" t="str">
        <f>IFERROR(LARGE('N 35-54'!$T:$T,I$30),"")</f>
        <v/>
      </c>
      <c r="J34" s="62" t="str">
        <f>IFERROR(LARGE('N 35-54'!$T:$T,J$30),"")</f>
        <v/>
      </c>
      <c r="K34" s="62" t="str">
        <f>IFERROR(LARGE('N 35-54'!$T:$T,K$30),"")</f>
        <v/>
      </c>
      <c r="L34" s="62" t="str">
        <f>IFERROR(LARGE('N 35-54'!$T:$T,L$30),"")</f>
        <v/>
      </c>
      <c r="M34" s="62" t="str">
        <f>IFERROR(LARGE('N 35-54'!$T:$T,M$30),"")</f>
        <v/>
      </c>
      <c r="N34" s="62" t="str">
        <f>IFERROR(LARGE('N 35-54'!$T:$T,N$30),"")</f>
        <v/>
      </c>
      <c r="O34" s="62" t="str">
        <f>IFERROR(LARGE('N 35-54'!$T:$T,O$30),"")</f>
        <v/>
      </c>
      <c r="P34" s="62" t="str">
        <f>IFERROR(LARGE('N 35-54'!$T:$T,P$30),"")</f>
        <v/>
      </c>
      <c r="Q34" s="62" t="str">
        <f>IFERROR(LARGE('N 35-54'!$T:$T,Q$30),"")</f>
        <v/>
      </c>
      <c r="R34" s="62" t="str">
        <f>IFERROR(LARGE('N 35-54'!$T:$T,R$30),"")</f>
        <v/>
      </c>
      <c r="S34" s="62" t="str">
        <f>IFERROR(LARGE('N 35-54'!$T:$T,S$30),"")</f>
        <v/>
      </c>
      <c r="T34" s="62" t="str">
        <f>IFERROR(LARGE('N 35-54'!$T:$T,T$30),"")</f>
        <v/>
      </c>
      <c r="U34" s="62" t="str">
        <f>IFERROR(LARGE('N 35-54'!$T:$T,U$30),"")</f>
        <v/>
      </c>
      <c r="V34" s="62" t="str">
        <f>IFERROR(LARGE('N 35-54'!$T:$T,V$30),"")</f>
        <v/>
      </c>
      <c r="W34" s="62" t="str">
        <f>IFERROR(LARGE('N 35-54'!$T:$T,W$30),"")</f>
        <v/>
      </c>
      <c r="X34" s="62" t="str">
        <f>IFERROR(LARGE('N 35-54'!$T:$T,X$30),"")</f>
        <v/>
      </c>
      <c r="Y34" s="62" t="str">
        <f>IFERROR(LARGE('N 35-54'!$T:$T,Y$30),"")</f>
        <v/>
      </c>
      <c r="Z34" s="62" t="str">
        <f>IFERROR(LARGE('N 35-54'!$T:$T,Z$30),"")</f>
        <v/>
      </c>
      <c r="AA34" s="62" t="str">
        <f>IFERROR(LARGE('N 35-54'!$T:$T,AA$30),"")</f>
        <v/>
      </c>
      <c r="AB34" s="62" t="str">
        <f>IFERROR(LARGE('N 35-54'!$T:$T,AB$30),"")</f>
        <v/>
      </c>
      <c r="AC34" s="62" t="str">
        <f>IFERROR(LARGE('N 35-54'!$T:$T,AC$30),"")</f>
        <v/>
      </c>
      <c r="AD34" s="62" t="str">
        <f>IFERROR(LARGE('N 35-54'!$T:$T,AD$30),"")</f>
        <v/>
      </c>
      <c r="AE34" s="62" t="str">
        <f>IFERROR(LARGE('N 35-54'!$T:$T,AE$30),"")</f>
        <v/>
      </c>
      <c r="AF34" s="62" t="str">
        <f>IFERROR(LARGE('N 35-54'!$T:$T,AF$30),"")</f>
        <v/>
      </c>
      <c r="AG34" s="62" t="str">
        <f>IFERROR(LARGE('N 35-54'!$T:$T,AG$30),"")</f>
        <v/>
      </c>
      <c r="AH34" s="62" t="str">
        <f>IFERROR(LARGE('N 35-54'!$T:$T,AH$30),"")</f>
        <v/>
      </c>
      <c r="AI34" s="62" t="str">
        <f>IFERROR(LARGE('N 35-54'!$T:$T,AI$30),"")</f>
        <v/>
      </c>
      <c r="AJ34" s="62" t="str">
        <f>IFERROR(LARGE('N 35-54'!$T:$T,AJ$30),"")</f>
        <v/>
      </c>
      <c r="AK34" s="62" t="str">
        <f>IFERROR(LARGE('N 35-54'!$T:$T,AK$30),"")</f>
        <v/>
      </c>
      <c r="AL34" s="62" t="str">
        <f>IFERROR(LARGE('N 35-54'!$T:$T,AL$30),"")</f>
        <v/>
      </c>
      <c r="AM34" s="62" t="str">
        <f>IFERROR(LARGE('N 35-54'!$T:$T,AM$30),"")</f>
        <v/>
      </c>
      <c r="AN34" s="62" t="str">
        <f>IFERROR(LARGE('N 35-54'!$T:$T,AN$30),"")</f>
        <v/>
      </c>
      <c r="AO34" s="62" t="str">
        <f>IFERROR(LARGE('N 35-54'!$T:$T,AO$30),"")</f>
        <v/>
      </c>
      <c r="AP34" s="62" t="str">
        <f>IFERROR(LARGE('N 35-54'!$T:$T,AP$30),"")</f>
        <v/>
      </c>
      <c r="AQ34" s="62" t="str">
        <f>IFERROR(LARGE('N 35-54'!$T:$T,AQ$30),"")</f>
        <v/>
      </c>
      <c r="AW34" s="140"/>
      <c r="AX34" s="140"/>
      <c r="AY34" s="140"/>
      <c r="BA34" s="280">
        <f t="shared" si="26"/>
        <v>0</v>
      </c>
      <c r="BB34" s="280">
        <f t="shared" si="27"/>
        <v>0</v>
      </c>
      <c r="BC34" s="280">
        <f t="shared" si="28"/>
        <v>0</v>
      </c>
      <c r="BD34" s="280">
        <f t="shared" si="29"/>
        <v>0</v>
      </c>
      <c r="BE34" s="280">
        <f t="shared" si="30"/>
        <v>0</v>
      </c>
      <c r="BF34" s="280">
        <f t="shared" si="31"/>
        <v>0</v>
      </c>
      <c r="BG34" s="280">
        <f t="shared" si="32"/>
        <v>0</v>
      </c>
      <c r="BH34" s="280">
        <f t="shared" si="33"/>
        <v>0</v>
      </c>
      <c r="BI34" s="280">
        <f t="shared" si="34"/>
        <v>0</v>
      </c>
      <c r="BJ34" s="280">
        <f t="shared" si="35"/>
        <v>0</v>
      </c>
      <c r="BK34" s="280">
        <f t="shared" si="36"/>
        <v>0</v>
      </c>
    </row>
    <row r="35" spans="1:63" hidden="1" x14ac:dyDescent="0.2">
      <c r="B35" s="61"/>
      <c r="D35" s="62" t="str">
        <f>IFERROR(LARGE('N 55+'!$T:$T,D$30),"")</f>
        <v/>
      </c>
      <c r="E35" s="62" t="str">
        <f>IFERROR(LARGE('N 55+'!$T:$T,E$30),"")</f>
        <v/>
      </c>
      <c r="F35" s="62" t="str">
        <f>IFERROR(LARGE('N 55+'!$T:$T,F$30),"")</f>
        <v/>
      </c>
      <c r="G35" s="62" t="str">
        <f>IFERROR(LARGE('N 55+'!$T:$T,G$30),"")</f>
        <v/>
      </c>
      <c r="H35" s="62" t="str">
        <f>IFERROR(LARGE('N 55+'!$T:$T,H$30),"")</f>
        <v/>
      </c>
      <c r="I35" s="62" t="str">
        <f>IFERROR(LARGE('N 55+'!$T:$T,I$30),"")</f>
        <v/>
      </c>
      <c r="J35" s="62" t="str">
        <f>IFERROR(LARGE('N 55+'!$T:$T,J$30),"")</f>
        <v/>
      </c>
      <c r="K35" s="62" t="str">
        <f>IFERROR(LARGE('N 55+'!$T:$T,K$30),"")</f>
        <v/>
      </c>
      <c r="L35" s="62" t="str">
        <f>IFERROR(LARGE('N 55+'!$T:$T,L$30),"")</f>
        <v/>
      </c>
      <c r="M35" s="62" t="str">
        <f>IFERROR(LARGE('N 55+'!$T:$T,M$30),"")</f>
        <v/>
      </c>
      <c r="N35" s="62" t="str">
        <f>IFERROR(LARGE('N 55+'!$T:$T,N$30),"")</f>
        <v/>
      </c>
      <c r="O35" s="62" t="str">
        <f>IFERROR(LARGE('N 55+'!$T:$T,O$30),"")</f>
        <v/>
      </c>
      <c r="P35" s="62" t="str">
        <f>IFERROR(LARGE('N 55+'!$T:$T,P$30),"")</f>
        <v/>
      </c>
      <c r="Q35" s="62" t="str">
        <f>IFERROR(LARGE('N 55+'!$T:$T,Q$30),"")</f>
        <v/>
      </c>
      <c r="R35" s="62" t="str">
        <f>IFERROR(LARGE('N 55+'!$T:$T,R$30),"")</f>
        <v/>
      </c>
      <c r="S35" s="62" t="str">
        <f>IFERROR(LARGE('N 55+'!$T:$T,S$30),"")</f>
        <v/>
      </c>
      <c r="T35" s="62" t="str">
        <f>IFERROR(LARGE('N 55+'!$T:$T,T$30),"")</f>
        <v/>
      </c>
      <c r="U35" s="62" t="str">
        <f>IFERROR(LARGE('N 55+'!$T:$T,U$30),"")</f>
        <v/>
      </c>
      <c r="V35" s="62" t="str">
        <f>IFERROR(LARGE('N 55+'!$T:$T,V$30),"")</f>
        <v/>
      </c>
      <c r="W35" s="62" t="str">
        <f>IFERROR(LARGE('N 55+'!$T:$T,W$30),"")</f>
        <v/>
      </c>
      <c r="X35" s="62" t="str">
        <f>IFERROR(LARGE('N 55+'!$T:$T,X$30),"")</f>
        <v/>
      </c>
      <c r="Y35" s="62" t="str">
        <f>IFERROR(LARGE('N 55+'!$T:$T,Y$30),"")</f>
        <v/>
      </c>
      <c r="Z35" s="62" t="str">
        <f>IFERROR(LARGE('N 55+'!$T:$T,Z$30),"")</f>
        <v/>
      </c>
      <c r="AA35" s="62" t="str">
        <f>IFERROR(LARGE('N 55+'!$T:$T,AA$30),"")</f>
        <v/>
      </c>
      <c r="AB35" s="62" t="str">
        <f>IFERROR(LARGE('N 55+'!$T:$T,AB$30),"")</f>
        <v/>
      </c>
      <c r="AC35" s="62" t="str">
        <f>IFERROR(LARGE('N 55+'!$T:$T,AC$30),"")</f>
        <v/>
      </c>
      <c r="AD35" s="62" t="str">
        <f>IFERROR(LARGE('N 55+'!$T:$T,AD$30),"")</f>
        <v/>
      </c>
      <c r="AE35" s="62" t="str">
        <f>IFERROR(LARGE('N 55+'!$T:$T,AE$30),"")</f>
        <v/>
      </c>
      <c r="AF35" s="62" t="str">
        <f>IFERROR(LARGE('N 55+'!$T:$T,AF$30),"")</f>
        <v/>
      </c>
      <c r="AG35" s="62" t="str">
        <f>IFERROR(LARGE('N 55+'!$T:$T,AG$30),"")</f>
        <v/>
      </c>
      <c r="AH35" s="62" t="str">
        <f>IFERROR(LARGE('N 55+'!$T:$T,AH$30),"")</f>
        <v/>
      </c>
      <c r="AI35" s="62" t="str">
        <f>IFERROR(LARGE('N 55+'!$T:$T,AI$30),"")</f>
        <v/>
      </c>
      <c r="AJ35" s="62" t="str">
        <f>IFERROR(LARGE('N 55+'!$T:$T,AJ$30),"")</f>
        <v/>
      </c>
      <c r="AK35" s="62" t="str">
        <f>IFERROR(LARGE('N 55+'!$T:$T,AK$30),"")</f>
        <v/>
      </c>
      <c r="AL35" s="62" t="str">
        <f>IFERROR(LARGE('N 55+'!$T:$T,AL$30),"")</f>
        <v/>
      </c>
      <c r="AM35" s="62" t="str">
        <f>IFERROR(LARGE('N 55+'!$T:$T,AM$30),"")</f>
        <v/>
      </c>
      <c r="AN35" s="62" t="str">
        <f>IFERROR(LARGE('N 55+'!$T:$T,AN$30),"")</f>
        <v/>
      </c>
      <c r="AO35" s="62" t="str">
        <f>IFERROR(LARGE('N 55+'!$T:$T,AO$30),"")</f>
        <v/>
      </c>
      <c r="AP35" s="62" t="str">
        <f>IFERROR(LARGE('N 55+'!$T:$T,AP$30),"")</f>
        <v/>
      </c>
      <c r="AQ35" s="62" t="str">
        <f>IFERROR(LARGE('N 55+'!$T:$T,AQ$30),"")</f>
        <v/>
      </c>
      <c r="AW35" s="140"/>
      <c r="AX35" s="140"/>
      <c r="AY35" s="140"/>
      <c r="BA35" s="280">
        <f t="shared" si="26"/>
        <v>0</v>
      </c>
      <c r="BB35" s="280">
        <f t="shared" si="27"/>
        <v>0</v>
      </c>
      <c r="BC35" s="280">
        <f t="shared" si="28"/>
        <v>0</v>
      </c>
      <c r="BD35" s="280">
        <f t="shared" si="29"/>
        <v>0</v>
      </c>
      <c r="BE35" s="280">
        <f t="shared" si="30"/>
        <v>0</v>
      </c>
      <c r="BF35" s="280">
        <f t="shared" si="31"/>
        <v>0</v>
      </c>
      <c r="BG35" s="280">
        <f t="shared" si="32"/>
        <v>0</v>
      </c>
      <c r="BH35" s="280">
        <f t="shared" si="33"/>
        <v>0</v>
      </c>
      <c r="BI35" s="280">
        <f t="shared" si="34"/>
        <v>0</v>
      </c>
      <c r="BJ35" s="280">
        <f t="shared" si="35"/>
        <v>0</v>
      </c>
      <c r="BK35" s="280">
        <f t="shared" si="36"/>
        <v>0</v>
      </c>
    </row>
    <row r="36" spans="1:63" hidden="1" x14ac:dyDescent="0.2">
      <c r="A36" s="54" t="s">
        <v>70</v>
      </c>
      <c r="B36" s="60"/>
      <c r="D36" s="237" t="str">
        <f>IFERROR(LARGE('M 35-59'!$U:$U,D$30),"")</f>
        <v/>
      </c>
      <c r="E36" s="237" t="str">
        <f>IFERROR(LARGE('M 35-59'!$U:$U,E$30),"")</f>
        <v/>
      </c>
      <c r="F36" s="237" t="str">
        <f>IFERROR(LARGE('M 35-59'!$U:$U,F$30),"")</f>
        <v/>
      </c>
      <c r="G36" s="237" t="str">
        <f>IFERROR(LARGE('M 35-59'!$U:$U,G$30),"")</f>
        <v/>
      </c>
      <c r="H36" s="237" t="str">
        <f>IFERROR(LARGE('M 35-59'!$U:$U,H$30),"")</f>
        <v/>
      </c>
      <c r="I36" s="237" t="str">
        <f>IFERROR(LARGE('M 35-59'!$U:$U,I$30),"")</f>
        <v/>
      </c>
      <c r="J36" s="237" t="str">
        <f>IFERROR(LARGE('M 35-59'!$U:$U,J$30),"")</f>
        <v/>
      </c>
      <c r="K36" s="237" t="str">
        <f>IFERROR(LARGE('M 35-59'!$U:$U,K$30),"")</f>
        <v/>
      </c>
      <c r="L36" s="237" t="str">
        <f>IFERROR(LARGE('M 35-59'!$U:$U,L$30),"")</f>
        <v/>
      </c>
      <c r="M36" s="237" t="str">
        <f>IFERROR(LARGE('M 35-59'!$U:$U,M$30),"")</f>
        <v/>
      </c>
      <c r="N36" s="237" t="str">
        <f>IFERROR(LARGE('M 35-59'!$U:$U,N$30),"")</f>
        <v/>
      </c>
      <c r="O36" s="237" t="str">
        <f>IFERROR(LARGE('M 35-59'!$U:$U,O$30),"")</f>
        <v/>
      </c>
      <c r="P36" s="237" t="str">
        <f>IFERROR(LARGE('M 35-59'!$U:$U,P$30),"")</f>
        <v/>
      </c>
      <c r="Q36" s="237" t="str">
        <f>IFERROR(LARGE('M 35-59'!$U:$U,Q$30),"")</f>
        <v/>
      </c>
      <c r="R36" s="237" t="str">
        <f>IFERROR(LARGE('M 35-59'!$U:$U,R$30),"")</f>
        <v/>
      </c>
      <c r="S36" s="237" t="str">
        <f>IFERROR(LARGE('M 35-59'!$U:$U,S$30),"")</f>
        <v/>
      </c>
      <c r="T36" s="237" t="str">
        <f>IFERROR(LARGE('M 35-59'!$U:$U,T$30),"")</f>
        <v/>
      </c>
      <c r="U36" s="237" t="str">
        <f>IFERROR(LARGE('M 35-59'!$U:$U,U$30),"")</f>
        <v/>
      </c>
      <c r="V36" s="237" t="str">
        <f>IFERROR(LARGE('M 35-59'!$U:$U,V$30),"")</f>
        <v/>
      </c>
      <c r="W36" s="237" t="str">
        <f>IFERROR(LARGE('M 35-59'!$U:$U,W$30),"")</f>
        <v/>
      </c>
      <c r="X36" s="237" t="str">
        <f>IFERROR(LARGE('M 35-59'!$U:$U,X$30),"")</f>
        <v/>
      </c>
      <c r="Y36" s="237" t="str">
        <f>IFERROR(LARGE('M 35-59'!$U:$U,Y$30),"")</f>
        <v/>
      </c>
      <c r="Z36" s="237" t="str">
        <f>IFERROR(LARGE('M 35-59'!$U:$U,Z$30),"")</f>
        <v/>
      </c>
      <c r="AA36" s="237" t="str">
        <f>IFERROR(LARGE('M 35-59'!$U:$U,AA$30),"")</f>
        <v/>
      </c>
      <c r="AB36" s="237" t="str">
        <f>IFERROR(LARGE('M 35-59'!$U:$U,AB$30),"")</f>
        <v/>
      </c>
      <c r="AC36" s="237" t="str">
        <f>IFERROR(LARGE('M 35-59'!$U:$U,AC$30),"")</f>
        <v/>
      </c>
      <c r="AD36" s="237" t="str">
        <f>IFERROR(LARGE('M 35-59'!$U:$U,AD$30),"")</f>
        <v/>
      </c>
      <c r="AE36" s="237" t="str">
        <f>IFERROR(LARGE('M 35-59'!$U:$U,AE$30),"")</f>
        <v/>
      </c>
      <c r="AF36" s="237" t="str">
        <f>IFERROR(LARGE('M 35-59'!$U:$U,AF$30),"")</f>
        <v/>
      </c>
      <c r="AG36" s="237" t="str">
        <f>IFERROR(LARGE('M 35-59'!$U:$U,AG$30),"")</f>
        <v/>
      </c>
      <c r="AH36" s="237" t="str">
        <f>IFERROR(LARGE('M 35-59'!$U:$U,AH$30),"")</f>
        <v/>
      </c>
      <c r="AI36" s="237" t="str">
        <f>IFERROR(LARGE('M 35-59'!$U:$U,AI$30),"")</f>
        <v/>
      </c>
      <c r="AJ36" s="237" t="str">
        <f>IFERROR(LARGE('M 35-59'!$U:$U,AJ$30),"")</f>
        <v/>
      </c>
      <c r="AK36" s="237" t="str">
        <f>IFERROR(LARGE('M 35-59'!$U:$U,AK$30),"")</f>
        <v/>
      </c>
      <c r="AL36" s="237" t="str">
        <f>IFERROR(LARGE('M 35-59'!$U:$U,AL$30),"")</f>
        <v/>
      </c>
      <c r="AM36" s="237" t="str">
        <f>IFERROR(LARGE('M 35-59'!$U:$U,AM$30),"")</f>
        <v/>
      </c>
      <c r="AN36" s="237" t="str">
        <f>IFERROR(LARGE('M 35-59'!$U:$U,AN$30),"")</f>
        <v/>
      </c>
      <c r="AO36" s="237" t="str">
        <f>IFERROR(LARGE('M 35-59'!$U:$U,AO$30),"")</f>
        <v/>
      </c>
      <c r="AP36" s="237" t="str">
        <f>IFERROR(LARGE('M 35-59'!$U:$U,AP$30),"")</f>
        <v/>
      </c>
      <c r="AQ36" s="237" t="str">
        <f>IFERROR(LARGE('M 35-59'!$U:$U,AQ$30),"")</f>
        <v/>
      </c>
      <c r="AW36" s="140"/>
      <c r="AX36" s="140"/>
      <c r="AY36" s="140"/>
      <c r="BA36" s="280">
        <f t="shared" si="26"/>
        <v>0</v>
      </c>
      <c r="BB36" s="280">
        <f t="shared" si="27"/>
        <v>0</v>
      </c>
      <c r="BC36" s="280">
        <f t="shared" si="28"/>
        <v>0</v>
      </c>
      <c r="BD36" s="280">
        <f t="shared" si="29"/>
        <v>0</v>
      </c>
      <c r="BE36" s="280">
        <f t="shared" si="30"/>
        <v>0</v>
      </c>
      <c r="BF36" s="280">
        <f t="shared" si="31"/>
        <v>0</v>
      </c>
      <c r="BG36" s="280">
        <f t="shared" si="32"/>
        <v>0</v>
      </c>
      <c r="BH36" s="280">
        <f t="shared" si="33"/>
        <v>0</v>
      </c>
      <c r="BI36" s="280">
        <f t="shared" si="34"/>
        <v>0</v>
      </c>
      <c r="BJ36" s="280">
        <f t="shared" si="35"/>
        <v>0</v>
      </c>
      <c r="BK36" s="280">
        <f t="shared" si="36"/>
        <v>0</v>
      </c>
    </row>
    <row r="37" spans="1:63" hidden="1" x14ac:dyDescent="0.2">
      <c r="B37" s="60"/>
      <c r="D37" s="62" t="str">
        <f>IFERROR(LARGE('M 60+'!$U:$U,D$30),"")</f>
        <v/>
      </c>
      <c r="E37" s="62" t="str">
        <f>IFERROR(LARGE('M 60+'!$U:$U,E$30),"")</f>
        <v/>
      </c>
      <c r="F37" s="62" t="str">
        <f>IFERROR(LARGE('M 60+'!$U:$U,F$30),"")</f>
        <v/>
      </c>
      <c r="G37" s="62" t="str">
        <f>IFERROR(LARGE('M 60+'!$U:$U,G$30),"")</f>
        <v/>
      </c>
      <c r="H37" s="62" t="str">
        <f>IFERROR(LARGE('M 60+'!$U:$U,H$30),"")</f>
        <v/>
      </c>
      <c r="I37" s="62" t="str">
        <f>IFERROR(LARGE('M 60+'!$U:$U,I$30),"")</f>
        <v/>
      </c>
      <c r="J37" s="62" t="str">
        <f>IFERROR(LARGE('M 60+'!$U:$U,J$30),"")</f>
        <v/>
      </c>
      <c r="K37" s="62" t="str">
        <f>IFERROR(LARGE('M 60+'!$U:$U,K$30),"")</f>
        <v/>
      </c>
      <c r="L37" s="62" t="str">
        <f>IFERROR(LARGE('M 60+'!$U:$U,L$30),"")</f>
        <v/>
      </c>
      <c r="M37" s="62" t="str">
        <f>IFERROR(LARGE('M 60+'!$U:$U,M$30),"")</f>
        <v/>
      </c>
      <c r="N37" s="62" t="str">
        <f>IFERROR(LARGE('M 60+'!$U:$U,N$30),"")</f>
        <v/>
      </c>
      <c r="O37" s="62" t="str">
        <f>IFERROR(LARGE('M 60+'!$U:$U,O$30),"")</f>
        <v/>
      </c>
      <c r="P37" s="62" t="str">
        <f>IFERROR(LARGE('M 60+'!$U:$U,P$30),"")</f>
        <v/>
      </c>
      <c r="Q37" s="62" t="str">
        <f>IFERROR(LARGE('M 60+'!$U:$U,Q$30),"")</f>
        <v/>
      </c>
      <c r="R37" s="62" t="str">
        <f>IFERROR(LARGE('M 60+'!$U:$U,R$30),"")</f>
        <v/>
      </c>
      <c r="S37" s="62" t="str">
        <f>IFERROR(LARGE('M 60+'!$U:$U,S$30),"")</f>
        <v/>
      </c>
      <c r="T37" s="62" t="str">
        <f>IFERROR(LARGE('M 60+'!$U:$U,T$30),"")</f>
        <v/>
      </c>
      <c r="U37" s="62" t="str">
        <f>IFERROR(LARGE('M 60+'!$U:$U,U$30),"")</f>
        <v/>
      </c>
      <c r="V37" s="62" t="str">
        <f>IFERROR(LARGE('M 60+'!$U:$U,V$30),"")</f>
        <v/>
      </c>
      <c r="W37" s="62" t="str">
        <f>IFERROR(LARGE('M 60+'!$U:$U,W$30),"")</f>
        <v/>
      </c>
      <c r="X37" s="62" t="str">
        <f>IFERROR(LARGE('M 60+'!$U:$U,X$30),"")</f>
        <v/>
      </c>
      <c r="Y37" s="62" t="str">
        <f>IFERROR(LARGE('M 60+'!$U:$U,Y$30),"")</f>
        <v/>
      </c>
      <c r="Z37" s="62" t="str">
        <f>IFERROR(LARGE('M 60+'!$U:$U,Z$30),"")</f>
        <v/>
      </c>
      <c r="AA37" s="62" t="str">
        <f>IFERROR(LARGE('M 60+'!$U:$U,AA$30),"")</f>
        <v/>
      </c>
      <c r="AB37" s="62" t="str">
        <f>IFERROR(LARGE('M 60+'!$U:$U,AB$30),"")</f>
        <v/>
      </c>
      <c r="AC37" s="62" t="str">
        <f>IFERROR(LARGE('M 60+'!$U:$U,AC$30),"")</f>
        <v/>
      </c>
      <c r="AD37" s="62" t="str">
        <f>IFERROR(LARGE('M 60+'!$U:$U,AD$30),"")</f>
        <v/>
      </c>
      <c r="AE37" s="62" t="str">
        <f>IFERROR(LARGE('M 60+'!$U:$U,AE$30),"")</f>
        <v/>
      </c>
      <c r="AF37" s="62" t="str">
        <f>IFERROR(LARGE('M 60+'!$U:$U,AF$30),"")</f>
        <v/>
      </c>
      <c r="AG37" s="62" t="str">
        <f>IFERROR(LARGE('M 60+'!$U:$U,AG$30),"")</f>
        <v/>
      </c>
      <c r="AH37" s="62" t="str">
        <f>IFERROR(LARGE('M 60+'!$U:$U,AH$30),"")</f>
        <v/>
      </c>
      <c r="AI37" s="62" t="str">
        <f>IFERROR(LARGE('M 60+'!$U:$U,AI$30),"")</f>
        <v/>
      </c>
      <c r="AJ37" s="62" t="str">
        <f>IFERROR(LARGE('M 60+'!$U:$U,AJ$30),"")</f>
        <v/>
      </c>
      <c r="AK37" s="62" t="str">
        <f>IFERROR(LARGE('M 60+'!$U:$U,AK$30),"")</f>
        <v/>
      </c>
      <c r="AL37" s="62" t="str">
        <f>IFERROR(LARGE('M 60+'!$U:$U,AL$30),"")</f>
        <v/>
      </c>
      <c r="AM37" s="62" t="str">
        <f>IFERROR(LARGE('M 60+'!$U:$U,AM$30),"")</f>
        <v/>
      </c>
      <c r="AN37" s="62" t="str">
        <f>IFERROR(LARGE('M 60+'!$U:$U,AN$30),"")</f>
        <v/>
      </c>
      <c r="AO37" s="62" t="str">
        <f>IFERROR(LARGE('M 60+'!$U:$U,AO$30),"")</f>
        <v/>
      </c>
      <c r="AP37" s="62" t="str">
        <f>IFERROR(LARGE('M 60+'!$U:$U,AP$30),"")</f>
        <v/>
      </c>
      <c r="AQ37" s="62" t="str">
        <f>IFERROR(LARGE('M 60+'!$U:$U,AQ$30),"")</f>
        <v/>
      </c>
      <c r="AW37" s="140"/>
      <c r="AX37" s="140"/>
      <c r="AY37" s="140"/>
      <c r="BA37" s="280">
        <f t="shared" si="26"/>
        <v>0</v>
      </c>
      <c r="BB37" s="280">
        <f t="shared" si="27"/>
        <v>0</v>
      </c>
      <c r="BC37" s="280">
        <f t="shared" si="28"/>
        <v>0</v>
      </c>
      <c r="BD37" s="280">
        <f t="shared" si="29"/>
        <v>0</v>
      </c>
      <c r="BE37" s="280">
        <f t="shared" si="30"/>
        <v>0</v>
      </c>
      <c r="BF37" s="280">
        <f t="shared" si="31"/>
        <v>0</v>
      </c>
      <c r="BG37" s="280">
        <f t="shared" si="32"/>
        <v>0</v>
      </c>
      <c r="BH37" s="280">
        <f t="shared" si="33"/>
        <v>0</v>
      </c>
      <c r="BI37" s="280">
        <f t="shared" si="34"/>
        <v>0</v>
      </c>
      <c r="BJ37" s="280">
        <f t="shared" si="35"/>
        <v>0</v>
      </c>
      <c r="BK37" s="280">
        <f t="shared" si="36"/>
        <v>0</v>
      </c>
    </row>
    <row r="38" spans="1:63" hidden="1" x14ac:dyDescent="0.2">
      <c r="B38" s="61"/>
      <c r="D38" s="62" t="str">
        <f>IFERROR(LARGE('N 35-54'!$U:$U,D$30),"")</f>
        <v/>
      </c>
      <c r="E38" s="62" t="str">
        <f>IFERROR(LARGE('N 35-54'!$U:$U,E$30),"")</f>
        <v/>
      </c>
      <c r="F38" s="62" t="str">
        <f>IFERROR(LARGE('N 35-54'!$U:$U,F$30),"")</f>
        <v/>
      </c>
      <c r="G38" s="62" t="str">
        <f>IFERROR(LARGE('N 35-54'!$U:$U,G$30),"")</f>
        <v/>
      </c>
      <c r="H38" s="62" t="str">
        <f>IFERROR(LARGE('N 35-54'!$U:$U,H$30),"")</f>
        <v/>
      </c>
      <c r="I38" s="62" t="str">
        <f>IFERROR(LARGE('N 35-54'!$U:$U,I$30),"")</f>
        <v/>
      </c>
      <c r="J38" s="62" t="str">
        <f>IFERROR(LARGE('N 35-54'!$U:$U,J$30),"")</f>
        <v/>
      </c>
      <c r="K38" s="62" t="str">
        <f>IFERROR(LARGE('N 35-54'!$U:$U,K$30),"")</f>
        <v/>
      </c>
      <c r="L38" s="62" t="str">
        <f>IFERROR(LARGE('N 35-54'!$U:$U,L$30),"")</f>
        <v/>
      </c>
      <c r="M38" s="62" t="str">
        <f>IFERROR(LARGE('N 35-54'!$U:$U,M$30),"")</f>
        <v/>
      </c>
      <c r="N38" s="62" t="str">
        <f>IFERROR(LARGE('N 35-54'!$U:$U,N$30),"")</f>
        <v/>
      </c>
      <c r="O38" s="62" t="str">
        <f>IFERROR(LARGE('N 35-54'!$U:$U,O$30),"")</f>
        <v/>
      </c>
      <c r="P38" s="62" t="str">
        <f>IFERROR(LARGE('N 35-54'!$U:$U,P$30),"")</f>
        <v/>
      </c>
      <c r="Q38" s="62" t="str">
        <f>IFERROR(LARGE('N 35-54'!$U:$U,Q$30),"")</f>
        <v/>
      </c>
      <c r="R38" s="62" t="str">
        <f>IFERROR(LARGE('N 35-54'!$U:$U,R$30),"")</f>
        <v/>
      </c>
      <c r="S38" s="62" t="str">
        <f>IFERROR(LARGE('N 35-54'!$U:$U,S$30),"")</f>
        <v/>
      </c>
      <c r="T38" s="62" t="str">
        <f>IFERROR(LARGE('N 35-54'!$U:$U,T$30),"")</f>
        <v/>
      </c>
      <c r="U38" s="62" t="str">
        <f>IFERROR(LARGE('N 35-54'!$U:$U,U$30),"")</f>
        <v/>
      </c>
      <c r="V38" s="62" t="str">
        <f>IFERROR(LARGE('N 35-54'!$U:$U,V$30),"")</f>
        <v/>
      </c>
      <c r="W38" s="62" t="str">
        <f>IFERROR(LARGE('N 35-54'!$U:$U,W$30),"")</f>
        <v/>
      </c>
      <c r="X38" s="62" t="str">
        <f>IFERROR(LARGE('N 35-54'!$U:$U,X$30),"")</f>
        <v/>
      </c>
      <c r="Y38" s="62" t="str">
        <f>IFERROR(LARGE('N 35-54'!$U:$U,Y$30),"")</f>
        <v/>
      </c>
      <c r="Z38" s="62" t="str">
        <f>IFERROR(LARGE('N 35-54'!$U:$U,Z$30),"")</f>
        <v/>
      </c>
      <c r="AA38" s="62" t="str">
        <f>IFERROR(LARGE('N 35-54'!$U:$U,AA$30),"")</f>
        <v/>
      </c>
      <c r="AB38" s="62" t="str">
        <f>IFERROR(LARGE('N 35-54'!$U:$U,AB$30),"")</f>
        <v/>
      </c>
      <c r="AC38" s="62" t="str">
        <f>IFERROR(LARGE('N 35-54'!$U:$U,AC$30),"")</f>
        <v/>
      </c>
      <c r="AD38" s="62" t="str">
        <f>IFERROR(LARGE('N 35-54'!$U:$U,AD$30),"")</f>
        <v/>
      </c>
      <c r="AE38" s="62" t="str">
        <f>IFERROR(LARGE('N 35-54'!$U:$U,AE$30),"")</f>
        <v/>
      </c>
      <c r="AF38" s="62" t="str">
        <f>IFERROR(LARGE('N 35-54'!$U:$U,AF$30),"")</f>
        <v/>
      </c>
      <c r="AG38" s="62" t="str">
        <f>IFERROR(LARGE('N 35-54'!$U:$U,AG$30),"")</f>
        <v/>
      </c>
      <c r="AH38" s="62" t="str">
        <f>IFERROR(LARGE('N 35-54'!$U:$U,AH$30),"")</f>
        <v/>
      </c>
      <c r="AI38" s="62" t="str">
        <f>IFERROR(LARGE('N 35-54'!$U:$U,AI$30),"")</f>
        <v/>
      </c>
      <c r="AJ38" s="62" t="str">
        <f>IFERROR(LARGE('N 35-54'!$U:$U,AJ$30),"")</f>
        <v/>
      </c>
      <c r="AK38" s="62" t="str">
        <f>IFERROR(LARGE('N 35-54'!$U:$U,AK$30),"")</f>
        <v/>
      </c>
      <c r="AL38" s="62" t="str">
        <f>IFERROR(LARGE('N 35-54'!$U:$U,AL$30),"")</f>
        <v/>
      </c>
      <c r="AM38" s="62" t="str">
        <f>IFERROR(LARGE('N 35-54'!$U:$U,AM$30),"")</f>
        <v/>
      </c>
      <c r="AN38" s="62" t="str">
        <f>IFERROR(LARGE('N 35-54'!$U:$U,AN$30),"")</f>
        <v/>
      </c>
      <c r="AO38" s="62" t="str">
        <f>IFERROR(LARGE('N 35-54'!$U:$U,AO$30),"")</f>
        <v/>
      </c>
      <c r="AP38" s="62" t="str">
        <f>IFERROR(LARGE('N 35-54'!$U:$U,AP$30),"")</f>
        <v/>
      </c>
      <c r="AQ38" s="62" t="str">
        <f>IFERROR(LARGE('N 35-54'!$U:$U,AQ$30),"")</f>
        <v/>
      </c>
      <c r="AW38" s="140"/>
      <c r="AX38" s="140"/>
      <c r="AY38" s="140"/>
      <c r="BA38" s="280">
        <f t="shared" si="26"/>
        <v>0</v>
      </c>
      <c r="BB38" s="280">
        <f t="shared" si="27"/>
        <v>0</v>
      </c>
      <c r="BC38" s="280">
        <f t="shared" si="28"/>
        <v>0</v>
      </c>
      <c r="BD38" s="280">
        <f t="shared" si="29"/>
        <v>0</v>
      </c>
      <c r="BE38" s="280">
        <f t="shared" si="30"/>
        <v>0</v>
      </c>
      <c r="BF38" s="280">
        <f t="shared" si="31"/>
        <v>0</v>
      </c>
      <c r="BG38" s="280">
        <f t="shared" si="32"/>
        <v>0</v>
      </c>
      <c r="BH38" s="280">
        <f t="shared" si="33"/>
        <v>0</v>
      </c>
      <c r="BI38" s="280">
        <f t="shared" si="34"/>
        <v>0</v>
      </c>
      <c r="BJ38" s="280">
        <f t="shared" si="35"/>
        <v>0</v>
      </c>
      <c r="BK38" s="280">
        <f t="shared" si="36"/>
        <v>0</v>
      </c>
    </row>
    <row r="39" spans="1:63" hidden="1" x14ac:dyDescent="0.2">
      <c r="B39" s="61"/>
      <c r="D39" s="62" t="str">
        <f>IFERROR(LARGE('N 55+'!$U:$U,D$30),"")</f>
        <v/>
      </c>
      <c r="E39" s="62" t="str">
        <f>IFERROR(LARGE('N 55+'!$U:$U,E$30),"")</f>
        <v/>
      </c>
      <c r="F39" s="62" t="str">
        <f>IFERROR(LARGE('N 55+'!$U:$U,F$30),"")</f>
        <v/>
      </c>
      <c r="G39" s="62" t="str">
        <f>IFERROR(LARGE('N 55+'!$U:$U,G$30),"")</f>
        <v/>
      </c>
      <c r="H39" s="62" t="str">
        <f>IFERROR(LARGE('N 55+'!$U:$U,H$30),"")</f>
        <v/>
      </c>
      <c r="I39" s="62" t="str">
        <f>IFERROR(LARGE('N 55+'!$U:$U,I$30),"")</f>
        <v/>
      </c>
      <c r="J39" s="62" t="str">
        <f>IFERROR(LARGE('N 55+'!$U:$U,J$30),"")</f>
        <v/>
      </c>
      <c r="K39" s="62" t="str">
        <f>IFERROR(LARGE('N 55+'!$U:$U,K$30),"")</f>
        <v/>
      </c>
      <c r="L39" s="62" t="str">
        <f>IFERROR(LARGE('N 55+'!$U:$U,L$30),"")</f>
        <v/>
      </c>
      <c r="M39" s="62" t="str">
        <f>IFERROR(LARGE('N 55+'!$U:$U,M$30),"")</f>
        <v/>
      </c>
      <c r="N39" s="62" t="str">
        <f>IFERROR(LARGE('N 55+'!$U:$U,N$30),"")</f>
        <v/>
      </c>
      <c r="O39" s="62" t="str">
        <f>IFERROR(LARGE('N 55+'!$U:$U,O$30),"")</f>
        <v/>
      </c>
      <c r="P39" s="62" t="str">
        <f>IFERROR(LARGE('N 55+'!$U:$U,P$30),"")</f>
        <v/>
      </c>
      <c r="Q39" s="62" t="str">
        <f>IFERROR(LARGE('N 55+'!$U:$U,Q$30),"")</f>
        <v/>
      </c>
      <c r="R39" s="62" t="str">
        <f>IFERROR(LARGE('N 55+'!$U:$U,R$30),"")</f>
        <v/>
      </c>
      <c r="S39" s="62" t="str">
        <f>IFERROR(LARGE('N 55+'!$U:$U,S$30),"")</f>
        <v/>
      </c>
      <c r="T39" s="62" t="str">
        <f>IFERROR(LARGE('N 55+'!$U:$U,T$30),"")</f>
        <v/>
      </c>
      <c r="U39" s="62" t="str">
        <f>IFERROR(LARGE('N 55+'!$U:$U,U$30),"")</f>
        <v/>
      </c>
      <c r="V39" s="62" t="str">
        <f>IFERROR(LARGE('N 55+'!$U:$U,V$30),"")</f>
        <v/>
      </c>
      <c r="W39" s="62" t="str">
        <f>IFERROR(LARGE('N 55+'!$U:$U,W$30),"")</f>
        <v/>
      </c>
      <c r="X39" s="62" t="str">
        <f>IFERROR(LARGE('N 55+'!$U:$U,X$30),"")</f>
        <v/>
      </c>
      <c r="Y39" s="62" t="str">
        <f>IFERROR(LARGE('N 55+'!$U:$U,Y$30),"")</f>
        <v/>
      </c>
      <c r="Z39" s="62" t="str">
        <f>IFERROR(LARGE('N 55+'!$U:$U,Z$30),"")</f>
        <v/>
      </c>
      <c r="AA39" s="62" t="str">
        <f>IFERROR(LARGE('N 55+'!$U:$U,AA$30),"")</f>
        <v/>
      </c>
      <c r="AB39" s="62" t="str">
        <f>IFERROR(LARGE('N 55+'!$U:$U,AB$30),"")</f>
        <v/>
      </c>
      <c r="AC39" s="62" t="str">
        <f>IFERROR(LARGE('N 55+'!$U:$U,AC$30),"")</f>
        <v/>
      </c>
      <c r="AD39" s="62" t="str">
        <f>IFERROR(LARGE('N 55+'!$U:$U,AD$30),"")</f>
        <v/>
      </c>
      <c r="AE39" s="62" t="str">
        <f>IFERROR(LARGE('N 55+'!$U:$U,AE$30),"")</f>
        <v/>
      </c>
      <c r="AF39" s="62" t="str">
        <f>IFERROR(LARGE('N 55+'!$U:$U,AF$30),"")</f>
        <v/>
      </c>
      <c r="AG39" s="62" t="str">
        <f>IFERROR(LARGE('N 55+'!$U:$U,AG$30),"")</f>
        <v/>
      </c>
      <c r="AH39" s="62" t="str">
        <f>IFERROR(LARGE('N 55+'!$U:$U,AH$30),"")</f>
        <v/>
      </c>
      <c r="AI39" s="62" t="str">
        <f>IFERROR(LARGE('N 55+'!$U:$U,AI$30),"")</f>
        <v/>
      </c>
      <c r="AJ39" s="62" t="str">
        <f>IFERROR(LARGE('N 55+'!$U:$U,AJ$30),"")</f>
        <v/>
      </c>
      <c r="AK39" s="62" t="str">
        <f>IFERROR(LARGE('N 55+'!$U:$U,AK$30),"")</f>
        <v/>
      </c>
      <c r="AL39" s="62" t="str">
        <f>IFERROR(LARGE('N 55+'!$U:$U,AL$30),"")</f>
        <v/>
      </c>
      <c r="AM39" s="62" t="str">
        <f>IFERROR(LARGE('N 55+'!$U:$U,AM$30),"")</f>
        <v/>
      </c>
      <c r="AN39" s="62" t="str">
        <f>IFERROR(LARGE('N 55+'!$U:$U,AN$30),"")</f>
        <v/>
      </c>
      <c r="AO39" s="62" t="str">
        <f>IFERROR(LARGE('N 55+'!$U:$U,AO$30),"")</f>
        <v/>
      </c>
      <c r="AP39" s="62" t="str">
        <f>IFERROR(LARGE('N 55+'!$U:$U,AP$30),"")</f>
        <v/>
      </c>
      <c r="AQ39" s="62" t="str">
        <f>IFERROR(LARGE('N 55+'!$U:$U,AQ$30),"")</f>
        <v/>
      </c>
      <c r="AW39" s="140"/>
      <c r="AX39" s="140"/>
      <c r="AY39" s="140"/>
      <c r="BA39" s="280">
        <f t="shared" si="26"/>
        <v>0</v>
      </c>
      <c r="BB39" s="280">
        <f t="shared" si="27"/>
        <v>0</v>
      </c>
      <c r="BC39" s="280">
        <f t="shared" si="28"/>
        <v>0</v>
      </c>
      <c r="BD39" s="280">
        <f t="shared" si="29"/>
        <v>0</v>
      </c>
      <c r="BE39" s="280">
        <f t="shared" si="30"/>
        <v>0</v>
      </c>
      <c r="BF39" s="280">
        <f t="shared" si="31"/>
        <v>0</v>
      </c>
      <c r="BG39" s="280">
        <f t="shared" si="32"/>
        <v>0</v>
      </c>
      <c r="BH39" s="280">
        <f t="shared" si="33"/>
        <v>0</v>
      </c>
      <c r="BI39" s="280">
        <f t="shared" si="34"/>
        <v>0</v>
      </c>
      <c r="BJ39" s="280">
        <f t="shared" si="35"/>
        <v>0</v>
      </c>
      <c r="BK39" s="280">
        <f t="shared" si="36"/>
        <v>0</v>
      </c>
    </row>
    <row r="40" spans="1:63" hidden="1" x14ac:dyDescent="0.2">
      <c r="A40" s="54" t="s">
        <v>59</v>
      </c>
      <c r="B40" s="60"/>
      <c r="D40" s="237" t="str">
        <f>IFERROR(LARGE('M 35-59'!$V:$V,D$30),"")</f>
        <v/>
      </c>
      <c r="E40" s="237" t="str">
        <f>IFERROR(LARGE('M 35-59'!$V:$V,E$30),"")</f>
        <v/>
      </c>
      <c r="F40" s="237" t="str">
        <f>IFERROR(LARGE('M 35-59'!$V:$V,F$30),"")</f>
        <v/>
      </c>
      <c r="G40" s="237" t="str">
        <f>IFERROR(LARGE('M 35-59'!$V:$V,G$30),"")</f>
        <v/>
      </c>
      <c r="H40" s="237" t="str">
        <f>IFERROR(LARGE('M 35-59'!$V:$V,H$30),"")</f>
        <v/>
      </c>
      <c r="I40" s="237" t="str">
        <f>IFERROR(LARGE('M 35-59'!$V:$V,I$30),"")</f>
        <v/>
      </c>
      <c r="J40" s="237" t="str">
        <f>IFERROR(LARGE('M 35-59'!$V:$V,J$30),"")</f>
        <v/>
      </c>
      <c r="K40" s="237" t="str">
        <f>IFERROR(LARGE('M 35-59'!$V:$V,K$30),"")</f>
        <v/>
      </c>
      <c r="L40" s="237" t="str">
        <f>IFERROR(LARGE('M 35-59'!$V:$V,L$30),"")</f>
        <v/>
      </c>
      <c r="M40" s="237" t="str">
        <f>IFERROR(LARGE('M 35-59'!$V:$V,M$30),"")</f>
        <v/>
      </c>
      <c r="N40" s="237" t="str">
        <f>IFERROR(LARGE('M 35-59'!$V:$V,N$30),"")</f>
        <v/>
      </c>
      <c r="O40" s="237" t="str">
        <f>IFERROR(LARGE('M 35-59'!$V:$V,O$30),"")</f>
        <v/>
      </c>
      <c r="P40" s="237" t="str">
        <f>IFERROR(LARGE('M 35-59'!$V:$V,P$30),"")</f>
        <v/>
      </c>
      <c r="Q40" s="237" t="str">
        <f>IFERROR(LARGE('M 35-59'!$V:$V,Q$30),"")</f>
        <v/>
      </c>
      <c r="R40" s="237" t="str">
        <f>IFERROR(LARGE('M 35-59'!$V:$V,R$30),"")</f>
        <v/>
      </c>
      <c r="S40" s="237" t="str">
        <f>IFERROR(LARGE('M 35-59'!$V:$V,S$30),"")</f>
        <v/>
      </c>
      <c r="T40" s="237" t="str">
        <f>IFERROR(LARGE('M 35-59'!$V:$V,T$30),"")</f>
        <v/>
      </c>
      <c r="U40" s="237" t="str">
        <f>IFERROR(LARGE('M 35-59'!$V:$V,U$30),"")</f>
        <v/>
      </c>
      <c r="V40" s="237" t="str">
        <f>IFERROR(LARGE('M 35-59'!$V:$V,V$30),"")</f>
        <v/>
      </c>
      <c r="W40" s="237" t="str">
        <f>IFERROR(LARGE('M 35-59'!$V:$V,W$30),"")</f>
        <v/>
      </c>
      <c r="X40" s="237" t="str">
        <f>IFERROR(LARGE('M 35-59'!$V:$V,X$30),"")</f>
        <v/>
      </c>
      <c r="Y40" s="237" t="str">
        <f>IFERROR(LARGE('M 35-59'!$V:$V,Y$30),"")</f>
        <v/>
      </c>
      <c r="Z40" s="237" t="str">
        <f>IFERROR(LARGE('M 35-59'!$V:$V,Z$30),"")</f>
        <v/>
      </c>
      <c r="AA40" s="237" t="str">
        <f>IFERROR(LARGE('M 35-59'!$V:$V,AA$30),"")</f>
        <v/>
      </c>
      <c r="AB40" s="237" t="str">
        <f>IFERROR(LARGE('M 35-59'!$V:$V,AB$30),"")</f>
        <v/>
      </c>
      <c r="AC40" s="237" t="str">
        <f>IFERROR(LARGE('M 35-59'!$V:$V,AC$30),"")</f>
        <v/>
      </c>
      <c r="AD40" s="237" t="str">
        <f>IFERROR(LARGE('M 35-59'!$V:$V,AD$30),"")</f>
        <v/>
      </c>
      <c r="AE40" s="237" t="str">
        <f>IFERROR(LARGE('M 35-59'!$V:$V,AE$30),"")</f>
        <v/>
      </c>
      <c r="AF40" s="237" t="str">
        <f>IFERROR(LARGE('M 35-59'!$V:$V,AF$30),"")</f>
        <v/>
      </c>
      <c r="AG40" s="237" t="str">
        <f>IFERROR(LARGE('M 35-59'!$V:$V,AG$30),"")</f>
        <v/>
      </c>
      <c r="AH40" s="237" t="str">
        <f>IFERROR(LARGE('M 35-59'!$V:$V,AH$30),"")</f>
        <v/>
      </c>
      <c r="AI40" s="237" t="str">
        <f>IFERROR(LARGE('M 35-59'!$V:$V,AI$30),"")</f>
        <v/>
      </c>
      <c r="AJ40" s="237" t="str">
        <f>IFERROR(LARGE('M 35-59'!$V:$V,AJ$30),"")</f>
        <v/>
      </c>
      <c r="AK40" s="237" t="str">
        <f>IFERROR(LARGE('M 35-59'!$V:$V,AK$30),"")</f>
        <v/>
      </c>
      <c r="AL40" s="237" t="str">
        <f>IFERROR(LARGE('M 35-59'!$V:$V,AL$30),"")</f>
        <v/>
      </c>
      <c r="AM40" s="237" t="str">
        <f>IFERROR(LARGE('M 35-59'!$V:$V,AM$30),"")</f>
        <v/>
      </c>
      <c r="AN40" s="237" t="str">
        <f>IFERROR(LARGE('M 35-59'!$V:$V,AN$30),"")</f>
        <v/>
      </c>
      <c r="AO40" s="237" t="str">
        <f>IFERROR(LARGE('M 35-59'!$V:$V,AO$30),"")</f>
        <v/>
      </c>
      <c r="AP40" s="237" t="str">
        <f>IFERROR(LARGE('M 35-59'!$V:$V,AP$30),"")</f>
        <v/>
      </c>
      <c r="AQ40" s="237" t="str">
        <f>IFERROR(LARGE('M 35-59'!$V:$V,AQ$30),"")</f>
        <v/>
      </c>
      <c r="AW40" s="140"/>
      <c r="AX40" s="140"/>
      <c r="AY40" s="140"/>
      <c r="BA40" s="280">
        <f t="shared" si="26"/>
        <v>0</v>
      </c>
      <c r="BB40" s="280">
        <f t="shared" si="27"/>
        <v>0</v>
      </c>
      <c r="BC40" s="280">
        <f t="shared" si="28"/>
        <v>0</v>
      </c>
      <c r="BD40" s="280">
        <f t="shared" si="29"/>
        <v>0</v>
      </c>
      <c r="BE40" s="280">
        <f t="shared" si="30"/>
        <v>0</v>
      </c>
      <c r="BF40" s="280">
        <f t="shared" si="31"/>
        <v>0</v>
      </c>
      <c r="BG40" s="280">
        <f t="shared" si="32"/>
        <v>0</v>
      </c>
      <c r="BH40" s="280">
        <f t="shared" si="33"/>
        <v>0</v>
      </c>
      <c r="BI40" s="280">
        <f t="shared" si="34"/>
        <v>0</v>
      </c>
      <c r="BJ40" s="280">
        <f t="shared" si="35"/>
        <v>0</v>
      </c>
      <c r="BK40" s="280">
        <f t="shared" si="36"/>
        <v>0</v>
      </c>
    </row>
    <row r="41" spans="1:63" hidden="1" x14ac:dyDescent="0.2">
      <c r="B41" s="60"/>
      <c r="D41" s="62">
        <f>IFERROR(LARGE('M 60+'!$V:$V,D$30),"")</f>
        <v>7.0019999999999998</v>
      </c>
      <c r="E41" s="62" t="str">
        <f>IFERROR(LARGE('M 60+'!$V:$V,E$30),"")</f>
        <v/>
      </c>
      <c r="F41" s="62" t="str">
        <f>IFERROR(LARGE('M 60+'!$V:$V,F$30),"")</f>
        <v/>
      </c>
      <c r="G41" s="62" t="str">
        <f>IFERROR(LARGE('M 60+'!$V:$V,G$30),"")</f>
        <v/>
      </c>
      <c r="H41" s="62" t="str">
        <f>IFERROR(LARGE('M 60+'!$V:$V,H$30),"")</f>
        <v/>
      </c>
      <c r="I41" s="62" t="str">
        <f>IFERROR(LARGE('M 60+'!$V:$V,I$30),"")</f>
        <v/>
      </c>
      <c r="J41" s="62" t="str">
        <f>IFERROR(LARGE('M 60+'!$V:$V,J$30),"")</f>
        <v/>
      </c>
      <c r="K41" s="62" t="str">
        <f>IFERROR(LARGE('M 60+'!$V:$V,K$30),"")</f>
        <v/>
      </c>
      <c r="L41" s="62" t="str">
        <f>IFERROR(LARGE('M 60+'!$V:$V,L$30),"")</f>
        <v/>
      </c>
      <c r="M41" s="62" t="str">
        <f>IFERROR(LARGE('M 60+'!$V:$V,M$30),"")</f>
        <v/>
      </c>
      <c r="N41" s="62" t="str">
        <f>IFERROR(LARGE('M 60+'!$V:$V,N$30),"")</f>
        <v/>
      </c>
      <c r="O41" s="62" t="str">
        <f>IFERROR(LARGE('M 60+'!$V:$V,O$30),"")</f>
        <v/>
      </c>
      <c r="P41" s="62" t="str">
        <f>IFERROR(LARGE('M 60+'!$V:$V,P$30),"")</f>
        <v/>
      </c>
      <c r="Q41" s="62" t="str">
        <f>IFERROR(LARGE('M 60+'!$V:$V,Q$30),"")</f>
        <v/>
      </c>
      <c r="R41" s="62" t="str">
        <f>IFERROR(LARGE('M 60+'!$V:$V,R$30),"")</f>
        <v/>
      </c>
      <c r="S41" s="62" t="str">
        <f>IFERROR(LARGE('M 60+'!$V:$V,S$30),"")</f>
        <v/>
      </c>
      <c r="T41" s="62" t="str">
        <f>IFERROR(LARGE('M 60+'!$V:$V,T$30),"")</f>
        <v/>
      </c>
      <c r="U41" s="62" t="str">
        <f>IFERROR(LARGE('M 60+'!$V:$V,U$30),"")</f>
        <v/>
      </c>
      <c r="V41" s="62" t="str">
        <f>IFERROR(LARGE('M 60+'!$V:$V,V$30),"")</f>
        <v/>
      </c>
      <c r="W41" s="62" t="str">
        <f>IFERROR(LARGE('M 60+'!$V:$V,W$30),"")</f>
        <v/>
      </c>
      <c r="X41" s="62" t="str">
        <f>IFERROR(LARGE('M 60+'!$V:$V,X$30),"")</f>
        <v/>
      </c>
      <c r="Y41" s="62" t="str">
        <f>IFERROR(LARGE('M 60+'!$V:$V,Y$30),"")</f>
        <v/>
      </c>
      <c r="Z41" s="62" t="str">
        <f>IFERROR(LARGE('M 60+'!$V:$V,Z$30),"")</f>
        <v/>
      </c>
      <c r="AA41" s="62" t="str">
        <f>IFERROR(LARGE('M 60+'!$V:$V,AA$30),"")</f>
        <v/>
      </c>
      <c r="AB41" s="62" t="str">
        <f>IFERROR(LARGE('M 60+'!$V:$V,AB$30),"")</f>
        <v/>
      </c>
      <c r="AC41" s="62" t="str">
        <f>IFERROR(LARGE('M 60+'!$V:$V,AC$30),"")</f>
        <v/>
      </c>
      <c r="AD41" s="62" t="str">
        <f>IFERROR(LARGE('M 60+'!$V:$V,AD$30),"")</f>
        <v/>
      </c>
      <c r="AE41" s="62" t="str">
        <f>IFERROR(LARGE('M 60+'!$V:$V,AE$30),"")</f>
        <v/>
      </c>
      <c r="AF41" s="62" t="str">
        <f>IFERROR(LARGE('M 60+'!$V:$V,AF$30),"")</f>
        <v/>
      </c>
      <c r="AG41" s="62" t="str">
        <f>IFERROR(LARGE('M 60+'!$V:$V,AG$30),"")</f>
        <v/>
      </c>
      <c r="AH41" s="62" t="str">
        <f>IFERROR(LARGE('M 60+'!$V:$V,AH$30),"")</f>
        <v/>
      </c>
      <c r="AI41" s="62" t="str">
        <f>IFERROR(LARGE('M 60+'!$V:$V,AI$30),"")</f>
        <v/>
      </c>
      <c r="AJ41" s="62" t="str">
        <f>IFERROR(LARGE('M 60+'!$V:$V,AJ$30),"")</f>
        <v/>
      </c>
      <c r="AK41" s="62" t="str">
        <f>IFERROR(LARGE('M 60+'!$V:$V,AK$30),"")</f>
        <v/>
      </c>
      <c r="AL41" s="62" t="str">
        <f>IFERROR(LARGE('M 60+'!$V:$V,AL$30),"")</f>
        <v/>
      </c>
      <c r="AM41" s="62" t="str">
        <f>IFERROR(LARGE('M 60+'!$V:$V,AM$30),"")</f>
        <v/>
      </c>
      <c r="AN41" s="62" t="str">
        <f>IFERROR(LARGE('M 60+'!$V:$V,AN$30),"")</f>
        <v/>
      </c>
      <c r="AO41" s="62" t="str">
        <f>IFERROR(LARGE('M 60+'!$V:$V,AO$30),"")</f>
        <v/>
      </c>
      <c r="AP41" s="62" t="str">
        <f>IFERROR(LARGE('M 60+'!$V:$V,AP$30),"")</f>
        <v/>
      </c>
      <c r="AQ41" s="62" t="str">
        <f>IFERROR(LARGE('M 60+'!$V:$V,AQ$30),"")</f>
        <v/>
      </c>
      <c r="AW41" s="140"/>
      <c r="AX41" s="140"/>
      <c r="AY41" s="140"/>
      <c r="BA41" s="280">
        <f t="shared" si="26"/>
        <v>0</v>
      </c>
      <c r="BB41" s="280">
        <f t="shared" si="27"/>
        <v>0</v>
      </c>
      <c r="BC41" s="280">
        <f t="shared" si="28"/>
        <v>0</v>
      </c>
      <c r="BD41" s="280">
        <f t="shared" si="29"/>
        <v>0</v>
      </c>
      <c r="BE41" s="280">
        <f t="shared" si="30"/>
        <v>0</v>
      </c>
      <c r="BF41" s="280">
        <f t="shared" si="31"/>
        <v>0</v>
      </c>
      <c r="BG41" s="280">
        <f t="shared" si="32"/>
        <v>0</v>
      </c>
      <c r="BH41" s="280">
        <f t="shared" si="33"/>
        <v>0</v>
      </c>
      <c r="BI41" s="280">
        <f t="shared" si="34"/>
        <v>0</v>
      </c>
      <c r="BJ41" s="280">
        <f t="shared" si="35"/>
        <v>0</v>
      </c>
      <c r="BK41" s="280">
        <f t="shared" si="36"/>
        <v>0</v>
      </c>
    </row>
    <row r="42" spans="1:63" hidden="1" x14ac:dyDescent="0.2">
      <c r="B42" s="61"/>
      <c r="D42" s="62" t="str">
        <f>IFERROR(LARGE('N 35-54'!$V:$V,D$30),"")</f>
        <v/>
      </c>
      <c r="E42" s="62" t="str">
        <f>IFERROR(LARGE('N 35-54'!$V:$V,E$30),"")</f>
        <v/>
      </c>
      <c r="F42" s="62" t="str">
        <f>IFERROR(LARGE('N 35-54'!$V:$V,F$30),"")</f>
        <v/>
      </c>
      <c r="G42" s="62" t="str">
        <f>IFERROR(LARGE('N 35-54'!$V:$V,G$30),"")</f>
        <v/>
      </c>
      <c r="H42" s="62" t="str">
        <f>IFERROR(LARGE('N 35-54'!$V:$V,H$30),"")</f>
        <v/>
      </c>
      <c r="I42" s="62" t="str">
        <f>IFERROR(LARGE('N 35-54'!$V:$V,I$30),"")</f>
        <v/>
      </c>
      <c r="J42" s="62" t="str">
        <f>IFERROR(LARGE('N 35-54'!$V:$V,J$30),"")</f>
        <v/>
      </c>
      <c r="K42" s="62" t="str">
        <f>IFERROR(LARGE('N 35-54'!$V:$V,K$30),"")</f>
        <v/>
      </c>
      <c r="L42" s="62" t="str">
        <f>IFERROR(LARGE('N 35-54'!$V:$V,L$30),"")</f>
        <v/>
      </c>
      <c r="M42" s="62" t="str">
        <f>IFERROR(LARGE('N 35-54'!$V:$V,M$30),"")</f>
        <v/>
      </c>
      <c r="N42" s="62" t="str">
        <f>IFERROR(LARGE('N 35-54'!$V:$V,N$30),"")</f>
        <v/>
      </c>
      <c r="O42" s="62" t="str">
        <f>IFERROR(LARGE('N 35-54'!$V:$V,O$30),"")</f>
        <v/>
      </c>
      <c r="P42" s="62" t="str">
        <f>IFERROR(LARGE('N 35-54'!$V:$V,P$30),"")</f>
        <v/>
      </c>
      <c r="Q42" s="62" t="str">
        <f>IFERROR(LARGE('N 35-54'!$V:$V,Q$30),"")</f>
        <v/>
      </c>
      <c r="R42" s="62" t="str">
        <f>IFERROR(LARGE('N 35-54'!$V:$V,R$30),"")</f>
        <v/>
      </c>
      <c r="S42" s="62" t="str">
        <f>IFERROR(LARGE('N 35-54'!$V:$V,S$30),"")</f>
        <v/>
      </c>
      <c r="T42" s="62" t="str">
        <f>IFERROR(LARGE('N 35-54'!$V:$V,T$30),"")</f>
        <v/>
      </c>
      <c r="U42" s="62" t="str">
        <f>IFERROR(LARGE('N 35-54'!$V:$V,U$30),"")</f>
        <v/>
      </c>
      <c r="V42" s="62" t="str">
        <f>IFERROR(LARGE('N 35-54'!$V:$V,V$30),"")</f>
        <v/>
      </c>
      <c r="W42" s="62" t="str">
        <f>IFERROR(LARGE('N 35-54'!$V:$V,W$30),"")</f>
        <v/>
      </c>
      <c r="X42" s="62" t="str">
        <f>IFERROR(LARGE('N 35-54'!$V:$V,X$30),"")</f>
        <v/>
      </c>
      <c r="Y42" s="62" t="str">
        <f>IFERROR(LARGE('N 35-54'!$V:$V,Y$30),"")</f>
        <v/>
      </c>
      <c r="Z42" s="62" t="str">
        <f>IFERROR(LARGE('N 35-54'!$V:$V,Z$30),"")</f>
        <v/>
      </c>
      <c r="AA42" s="62" t="str">
        <f>IFERROR(LARGE('N 35-54'!$V:$V,AA$30),"")</f>
        <v/>
      </c>
      <c r="AB42" s="62" t="str">
        <f>IFERROR(LARGE('N 35-54'!$V:$V,AB$30),"")</f>
        <v/>
      </c>
      <c r="AC42" s="62" t="str">
        <f>IFERROR(LARGE('N 35-54'!$V:$V,AC$30),"")</f>
        <v/>
      </c>
      <c r="AD42" s="62" t="str">
        <f>IFERROR(LARGE('N 35-54'!$V:$V,AD$30),"")</f>
        <v/>
      </c>
      <c r="AE42" s="62" t="str">
        <f>IFERROR(LARGE('N 35-54'!$V:$V,AE$30),"")</f>
        <v/>
      </c>
      <c r="AF42" s="62" t="str">
        <f>IFERROR(LARGE('N 35-54'!$V:$V,AF$30),"")</f>
        <v/>
      </c>
      <c r="AG42" s="62" t="str">
        <f>IFERROR(LARGE('N 35-54'!$V:$V,AG$30),"")</f>
        <v/>
      </c>
      <c r="AH42" s="62" t="str">
        <f>IFERROR(LARGE('N 35-54'!$V:$V,AH$30),"")</f>
        <v/>
      </c>
      <c r="AI42" s="62" t="str">
        <f>IFERROR(LARGE('N 35-54'!$V:$V,AI$30),"")</f>
        <v/>
      </c>
      <c r="AJ42" s="62" t="str">
        <f>IFERROR(LARGE('N 35-54'!$V:$V,AJ$30),"")</f>
        <v/>
      </c>
      <c r="AK42" s="62" t="str">
        <f>IFERROR(LARGE('N 35-54'!$V:$V,AK$30),"")</f>
        <v/>
      </c>
      <c r="AL42" s="62" t="str">
        <f>IFERROR(LARGE('N 35-54'!$V:$V,AL$30),"")</f>
        <v/>
      </c>
      <c r="AM42" s="62" t="str">
        <f>IFERROR(LARGE('N 35-54'!$V:$V,AM$30),"")</f>
        <v/>
      </c>
      <c r="AN42" s="62" t="str">
        <f>IFERROR(LARGE('N 35-54'!$V:$V,AN$30),"")</f>
        <v/>
      </c>
      <c r="AO42" s="62" t="str">
        <f>IFERROR(LARGE('N 35-54'!$V:$V,AO$30),"")</f>
        <v/>
      </c>
      <c r="AP42" s="62" t="str">
        <f>IFERROR(LARGE('N 35-54'!$V:$V,AP$30),"")</f>
        <v/>
      </c>
      <c r="AQ42" s="62" t="str">
        <f>IFERROR(LARGE('N 35-54'!$V:$V,AQ$30),"")</f>
        <v/>
      </c>
      <c r="AW42" s="140"/>
      <c r="AX42" s="140"/>
      <c r="AY42" s="140"/>
      <c r="BA42" s="280">
        <f t="shared" si="26"/>
        <v>0</v>
      </c>
      <c r="BB42" s="280">
        <f t="shared" si="27"/>
        <v>0</v>
      </c>
      <c r="BC42" s="280">
        <f t="shared" si="28"/>
        <v>0</v>
      </c>
      <c r="BD42" s="280">
        <f t="shared" si="29"/>
        <v>0</v>
      </c>
      <c r="BE42" s="280">
        <f t="shared" si="30"/>
        <v>0</v>
      </c>
      <c r="BF42" s="280">
        <f t="shared" si="31"/>
        <v>0</v>
      </c>
      <c r="BG42" s="280">
        <f t="shared" si="32"/>
        <v>0</v>
      </c>
      <c r="BH42" s="280">
        <f t="shared" si="33"/>
        <v>0</v>
      </c>
      <c r="BI42" s="280">
        <f t="shared" si="34"/>
        <v>0</v>
      </c>
      <c r="BJ42" s="280">
        <f t="shared" si="35"/>
        <v>0</v>
      </c>
      <c r="BK42" s="280">
        <f t="shared" si="36"/>
        <v>0</v>
      </c>
    </row>
    <row r="43" spans="1:63" hidden="1" x14ac:dyDescent="0.2">
      <c r="B43" s="61"/>
      <c r="D43" s="62" t="str">
        <f>IFERROR(LARGE('N 55+'!$V:$V,D$30),"")</f>
        <v/>
      </c>
      <c r="E43" s="62" t="str">
        <f>IFERROR(LARGE('N 55+'!$V:$V,E$30),"")</f>
        <v/>
      </c>
      <c r="F43" s="62" t="str">
        <f>IFERROR(LARGE('N 55+'!$V:$V,F$30),"")</f>
        <v/>
      </c>
      <c r="G43" s="62" t="str">
        <f>IFERROR(LARGE('N 55+'!$V:$V,G$30),"")</f>
        <v/>
      </c>
      <c r="H43" s="62" t="str">
        <f>IFERROR(LARGE('N 55+'!$V:$V,H$30),"")</f>
        <v/>
      </c>
      <c r="I43" s="62" t="str">
        <f>IFERROR(LARGE('N 55+'!$V:$V,I$30),"")</f>
        <v/>
      </c>
      <c r="J43" s="62" t="str">
        <f>IFERROR(LARGE('N 55+'!$V:$V,J$30),"")</f>
        <v/>
      </c>
      <c r="K43" s="62" t="str">
        <f>IFERROR(LARGE('N 55+'!$V:$V,K$30),"")</f>
        <v/>
      </c>
      <c r="L43" s="62" t="str">
        <f>IFERROR(LARGE('N 55+'!$V:$V,L$30),"")</f>
        <v/>
      </c>
      <c r="M43" s="62" t="str">
        <f>IFERROR(LARGE('N 55+'!$V:$V,M$30),"")</f>
        <v/>
      </c>
      <c r="N43" s="62" t="str">
        <f>IFERROR(LARGE('N 55+'!$V:$V,N$30),"")</f>
        <v/>
      </c>
      <c r="O43" s="62" t="str">
        <f>IFERROR(LARGE('N 55+'!$V:$V,O$30),"")</f>
        <v/>
      </c>
      <c r="P43" s="62" t="str">
        <f>IFERROR(LARGE('N 55+'!$V:$V,P$30),"")</f>
        <v/>
      </c>
      <c r="Q43" s="62" t="str">
        <f>IFERROR(LARGE('N 55+'!$V:$V,Q$30),"")</f>
        <v/>
      </c>
      <c r="R43" s="62" t="str">
        <f>IFERROR(LARGE('N 55+'!$V:$V,R$30),"")</f>
        <v/>
      </c>
      <c r="S43" s="62" t="str">
        <f>IFERROR(LARGE('N 55+'!$V:$V,S$30),"")</f>
        <v/>
      </c>
      <c r="T43" s="62" t="str">
        <f>IFERROR(LARGE('N 55+'!$V:$V,T$30),"")</f>
        <v/>
      </c>
      <c r="U43" s="62" t="str">
        <f>IFERROR(LARGE('N 55+'!$V:$V,U$30),"")</f>
        <v/>
      </c>
      <c r="V43" s="62" t="str">
        <f>IFERROR(LARGE('N 55+'!$V:$V,V$30),"")</f>
        <v/>
      </c>
      <c r="W43" s="62" t="str">
        <f>IFERROR(LARGE('N 55+'!$V:$V,W$30),"")</f>
        <v/>
      </c>
      <c r="X43" s="62" t="str">
        <f>IFERROR(LARGE('N 55+'!$V:$V,X$30),"")</f>
        <v/>
      </c>
      <c r="Y43" s="62" t="str">
        <f>IFERROR(LARGE('N 55+'!$V:$V,Y$30),"")</f>
        <v/>
      </c>
      <c r="Z43" s="62" t="str">
        <f>IFERROR(LARGE('N 55+'!$V:$V,Z$30),"")</f>
        <v/>
      </c>
      <c r="AA43" s="62" t="str">
        <f>IFERROR(LARGE('N 55+'!$V:$V,AA$30),"")</f>
        <v/>
      </c>
      <c r="AB43" s="62" t="str">
        <f>IFERROR(LARGE('N 55+'!$V:$V,AB$30),"")</f>
        <v/>
      </c>
      <c r="AC43" s="62" t="str">
        <f>IFERROR(LARGE('N 55+'!$V:$V,AC$30),"")</f>
        <v/>
      </c>
      <c r="AD43" s="62" t="str">
        <f>IFERROR(LARGE('N 55+'!$V:$V,AD$30),"")</f>
        <v/>
      </c>
      <c r="AE43" s="62" t="str">
        <f>IFERROR(LARGE('N 55+'!$V:$V,AE$30),"")</f>
        <v/>
      </c>
      <c r="AF43" s="62" t="str">
        <f>IFERROR(LARGE('N 55+'!$V:$V,AF$30),"")</f>
        <v/>
      </c>
      <c r="AG43" s="62" t="str">
        <f>IFERROR(LARGE('N 55+'!$V:$V,AG$30),"")</f>
        <v/>
      </c>
      <c r="AH43" s="62" t="str">
        <f>IFERROR(LARGE('N 55+'!$V:$V,AH$30),"")</f>
        <v/>
      </c>
      <c r="AI43" s="62" t="str">
        <f>IFERROR(LARGE('N 55+'!$V:$V,AI$30),"")</f>
        <v/>
      </c>
      <c r="AJ43" s="62" t="str">
        <f>IFERROR(LARGE('N 55+'!$V:$V,AJ$30),"")</f>
        <v/>
      </c>
      <c r="AK43" s="62" t="str">
        <f>IFERROR(LARGE('N 55+'!$V:$V,AK$30),"")</f>
        <v/>
      </c>
      <c r="AL43" s="62" t="str">
        <f>IFERROR(LARGE('N 55+'!$V:$V,AL$30),"")</f>
        <v/>
      </c>
      <c r="AM43" s="62" t="str">
        <f>IFERROR(LARGE('N 55+'!$V:$V,AM$30),"")</f>
        <v/>
      </c>
      <c r="AN43" s="62" t="str">
        <f>IFERROR(LARGE('N 55+'!$V:$V,AN$30),"")</f>
        <v/>
      </c>
      <c r="AO43" s="62" t="str">
        <f>IFERROR(LARGE('N 55+'!$V:$V,AO$30),"")</f>
        <v/>
      </c>
      <c r="AP43" s="62" t="str">
        <f>IFERROR(LARGE('N 55+'!$V:$V,AP$30),"")</f>
        <v/>
      </c>
      <c r="AQ43" s="62" t="str">
        <f>IFERROR(LARGE('N 55+'!$V:$V,AQ$30),"")</f>
        <v/>
      </c>
      <c r="AW43" s="140"/>
      <c r="AX43" s="140"/>
      <c r="AY43" s="140"/>
      <c r="BA43" s="280">
        <f t="shared" si="26"/>
        <v>0</v>
      </c>
      <c r="BB43" s="280">
        <f t="shared" si="27"/>
        <v>0</v>
      </c>
      <c r="BC43" s="280">
        <f t="shared" si="28"/>
        <v>0</v>
      </c>
      <c r="BD43" s="280">
        <f t="shared" si="29"/>
        <v>0</v>
      </c>
      <c r="BE43" s="280">
        <f t="shared" si="30"/>
        <v>0</v>
      </c>
      <c r="BF43" s="280">
        <f t="shared" si="31"/>
        <v>0</v>
      </c>
      <c r="BG43" s="280">
        <f t="shared" si="32"/>
        <v>0</v>
      </c>
      <c r="BH43" s="280">
        <f t="shared" si="33"/>
        <v>0</v>
      </c>
      <c r="BI43" s="280">
        <f t="shared" si="34"/>
        <v>0</v>
      </c>
      <c r="BJ43" s="280">
        <f t="shared" si="35"/>
        <v>0</v>
      </c>
      <c r="BK43" s="280">
        <f t="shared" si="36"/>
        <v>0</v>
      </c>
    </row>
    <row r="44" spans="1:63" hidden="1" x14ac:dyDescent="0.2">
      <c r="A44" s="54" t="s">
        <v>71</v>
      </c>
      <c r="B44" s="60"/>
      <c r="D44" s="237">
        <f>IFERROR(LARGE('M 35-59'!$W:$W,D$30),"")</f>
        <v>2.0049999999999999</v>
      </c>
      <c r="E44" s="237" t="str">
        <f>IFERROR(LARGE('M 35-59'!$W:$W,E$30),"")</f>
        <v/>
      </c>
      <c r="F44" s="237" t="str">
        <f>IFERROR(LARGE('M 35-59'!$W:$W,F$30),"")</f>
        <v/>
      </c>
      <c r="G44" s="237" t="str">
        <f>IFERROR(LARGE('M 35-59'!$W:$W,G$30),"")</f>
        <v/>
      </c>
      <c r="H44" s="237" t="str">
        <f>IFERROR(LARGE('M 35-59'!$W:$W,H$30),"")</f>
        <v/>
      </c>
      <c r="I44" s="237" t="str">
        <f>IFERROR(LARGE('M 35-59'!$W:$W,I$30),"")</f>
        <v/>
      </c>
      <c r="J44" s="237" t="str">
        <f>IFERROR(LARGE('M 35-59'!$W:$W,J$30),"")</f>
        <v/>
      </c>
      <c r="K44" s="237" t="str">
        <f>IFERROR(LARGE('M 35-59'!$W:$W,K$30),"")</f>
        <v/>
      </c>
      <c r="L44" s="237" t="str">
        <f>IFERROR(LARGE('M 35-59'!$W:$W,L$30),"")</f>
        <v/>
      </c>
      <c r="M44" s="237" t="str">
        <f>IFERROR(LARGE('M 35-59'!$W:$W,M$30),"")</f>
        <v/>
      </c>
      <c r="N44" s="237" t="str">
        <f>IFERROR(LARGE('M 35-59'!$W:$W,N$30),"")</f>
        <v/>
      </c>
      <c r="O44" s="237" t="str">
        <f>IFERROR(LARGE('M 35-59'!$W:$W,O$30),"")</f>
        <v/>
      </c>
      <c r="P44" s="237" t="str">
        <f>IFERROR(LARGE('M 35-59'!$W:$W,P$30),"")</f>
        <v/>
      </c>
      <c r="Q44" s="237" t="str">
        <f>IFERROR(LARGE('M 35-59'!$W:$W,Q$30),"")</f>
        <v/>
      </c>
      <c r="R44" s="237" t="str">
        <f>IFERROR(LARGE('M 35-59'!$W:$W,R$30),"")</f>
        <v/>
      </c>
      <c r="S44" s="237" t="str">
        <f>IFERROR(LARGE('M 35-59'!$W:$W,S$30),"")</f>
        <v/>
      </c>
      <c r="T44" s="237" t="str">
        <f>IFERROR(LARGE('M 35-59'!$W:$W,T$30),"")</f>
        <v/>
      </c>
      <c r="U44" s="237" t="str">
        <f>IFERROR(LARGE('M 35-59'!$W:$W,U$30),"")</f>
        <v/>
      </c>
      <c r="V44" s="237" t="str">
        <f>IFERROR(LARGE('M 35-59'!$W:$W,V$30),"")</f>
        <v/>
      </c>
      <c r="W44" s="237" t="str">
        <f>IFERROR(LARGE('M 35-59'!$W:$W,W$30),"")</f>
        <v/>
      </c>
      <c r="X44" s="237" t="str">
        <f>IFERROR(LARGE('M 35-59'!$W:$W,X$30),"")</f>
        <v/>
      </c>
      <c r="Y44" s="237" t="str">
        <f>IFERROR(LARGE('M 35-59'!$W:$W,Y$30),"")</f>
        <v/>
      </c>
      <c r="Z44" s="237" t="str">
        <f>IFERROR(LARGE('M 35-59'!$W:$W,Z$30),"")</f>
        <v/>
      </c>
      <c r="AA44" s="237" t="str">
        <f>IFERROR(LARGE('M 35-59'!$W:$W,AA$30),"")</f>
        <v/>
      </c>
      <c r="AB44" s="237" t="str">
        <f>IFERROR(LARGE('M 35-59'!$W:$W,AB$30),"")</f>
        <v/>
      </c>
      <c r="AC44" s="237" t="str">
        <f>IFERROR(LARGE('M 35-59'!$W:$W,AC$30),"")</f>
        <v/>
      </c>
      <c r="AD44" s="237" t="str">
        <f>IFERROR(LARGE('M 35-59'!$W:$W,AD$30),"")</f>
        <v/>
      </c>
      <c r="AE44" s="237" t="str">
        <f>IFERROR(LARGE('M 35-59'!$W:$W,AE$30),"")</f>
        <v/>
      </c>
      <c r="AF44" s="237" t="str">
        <f>IFERROR(LARGE('M 35-59'!$W:$W,AF$30),"")</f>
        <v/>
      </c>
      <c r="AG44" s="237" t="str">
        <f>IFERROR(LARGE('M 35-59'!$W:$W,AG$30),"")</f>
        <v/>
      </c>
      <c r="AH44" s="237" t="str">
        <f>IFERROR(LARGE('M 35-59'!$W:$W,AH$30),"")</f>
        <v/>
      </c>
      <c r="AI44" s="237" t="str">
        <f>IFERROR(LARGE('M 35-59'!$W:$W,AI$30),"")</f>
        <v/>
      </c>
      <c r="AJ44" s="237" t="str">
        <f>IFERROR(LARGE('M 35-59'!$W:$W,AJ$30),"")</f>
        <v/>
      </c>
      <c r="AK44" s="237" t="str">
        <f>IFERROR(LARGE('M 35-59'!$W:$W,AK$30),"")</f>
        <v/>
      </c>
      <c r="AL44" s="237" t="str">
        <f>IFERROR(LARGE('M 35-59'!$W:$W,AL$30),"")</f>
        <v/>
      </c>
      <c r="AM44" s="237" t="str">
        <f>IFERROR(LARGE('M 35-59'!$W:$W,AM$30),"")</f>
        <v/>
      </c>
      <c r="AN44" s="237" t="str">
        <f>IFERROR(LARGE('M 35-59'!$W:$W,AN$30),"")</f>
        <v/>
      </c>
      <c r="AO44" s="237" t="str">
        <f>IFERROR(LARGE('M 35-59'!$W:$W,AO$30),"")</f>
        <v/>
      </c>
      <c r="AP44" s="237" t="str">
        <f>IFERROR(LARGE('M 35-59'!$W:$W,AP$30),"")</f>
        <v/>
      </c>
      <c r="AQ44" s="237" t="str">
        <f>IFERROR(LARGE('M 35-59'!$W:$W,AQ$30),"")</f>
        <v/>
      </c>
      <c r="AW44" s="140"/>
      <c r="AX44" s="140"/>
      <c r="AY44" s="140"/>
      <c r="BA44" s="280">
        <f t="shared" si="26"/>
        <v>0</v>
      </c>
      <c r="BB44" s="280">
        <f t="shared" si="27"/>
        <v>0</v>
      </c>
      <c r="BC44" s="280">
        <f t="shared" si="28"/>
        <v>0</v>
      </c>
      <c r="BD44" s="280">
        <f t="shared" si="29"/>
        <v>0</v>
      </c>
      <c r="BE44" s="280">
        <f t="shared" si="30"/>
        <v>0</v>
      </c>
      <c r="BF44" s="280">
        <f t="shared" si="31"/>
        <v>0</v>
      </c>
      <c r="BG44" s="280">
        <f t="shared" si="32"/>
        <v>0</v>
      </c>
      <c r="BH44" s="280">
        <f t="shared" si="33"/>
        <v>0</v>
      </c>
      <c r="BI44" s="280">
        <f t="shared" si="34"/>
        <v>0</v>
      </c>
      <c r="BJ44" s="280">
        <f t="shared" si="35"/>
        <v>0</v>
      </c>
      <c r="BK44" s="280">
        <f t="shared" si="36"/>
        <v>0</v>
      </c>
    </row>
    <row r="45" spans="1:63" hidden="1" x14ac:dyDescent="0.2">
      <c r="B45" s="60"/>
      <c r="D45" s="62" t="str">
        <f>IFERROR(LARGE('M 60+'!$W:$W,D$30),"")</f>
        <v/>
      </c>
      <c r="E45" s="62" t="str">
        <f>IFERROR(LARGE('M 60+'!$W:$W,E$30),"")</f>
        <v/>
      </c>
      <c r="F45" s="62" t="str">
        <f>IFERROR(LARGE('M 60+'!$W:$W,F$30),"")</f>
        <v/>
      </c>
      <c r="G45" s="62" t="str">
        <f>IFERROR(LARGE('M 60+'!$W:$W,G$30),"")</f>
        <v/>
      </c>
      <c r="H45" s="62" t="str">
        <f>IFERROR(LARGE('M 60+'!$W:$W,H$30),"")</f>
        <v/>
      </c>
      <c r="I45" s="62" t="str">
        <f>IFERROR(LARGE('M 60+'!$W:$W,I$30),"")</f>
        <v/>
      </c>
      <c r="J45" s="62" t="str">
        <f>IFERROR(LARGE('M 60+'!$W:$W,J$30),"")</f>
        <v/>
      </c>
      <c r="K45" s="62" t="str">
        <f>IFERROR(LARGE('M 60+'!$W:$W,K$30),"")</f>
        <v/>
      </c>
      <c r="L45" s="62" t="str">
        <f>IFERROR(LARGE('M 60+'!$W:$W,L$30),"")</f>
        <v/>
      </c>
      <c r="M45" s="62" t="str">
        <f>IFERROR(LARGE('M 60+'!$W:$W,M$30),"")</f>
        <v/>
      </c>
      <c r="N45" s="62" t="str">
        <f>IFERROR(LARGE('M 60+'!$W:$W,N$30),"")</f>
        <v/>
      </c>
      <c r="O45" s="62" t="str">
        <f>IFERROR(LARGE('M 60+'!$W:$W,O$30),"")</f>
        <v/>
      </c>
      <c r="P45" s="62" t="str">
        <f>IFERROR(LARGE('M 60+'!$W:$W,P$30),"")</f>
        <v/>
      </c>
      <c r="Q45" s="62" t="str">
        <f>IFERROR(LARGE('M 60+'!$W:$W,Q$30),"")</f>
        <v/>
      </c>
      <c r="R45" s="62" t="str">
        <f>IFERROR(LARGE('M 60+'!$W:$W,R$30),"")</f>
        <v/>
      </c>
      <c r="S45" s="62" t="str">
        <f>IFERROR(LARGE('M 60+'!$W:$W,S$30),"")</f>
        <v/>
      </c>
      <c r="T45" s="62" t="str">
        <f>IFERROR(LARGE('M 60+'!$W:$W,T$30),"")</f>
        <v/>
      </c>
      <c r="U45" s="62" t="str">
        <f>IFERROR(LARGE('M 60+'!$W:$W,U$30),"")</f>
        <v/>
      </c>
      <c r="V45" s="62" t="str">
        <f>IFERROR(LARGE('M 60+'!$W:$W,V$30),"")</f>
        <v/>
      </c>
      <c r="W45" s="62" t="str">
        <f>IFERROR(LARGE('M 60+'!$W:$W,W$30),"")</f>
        <v/>
      </c>
      <c r="X45" s="62" t="str">
        <f>IFERROR(LARGE('M 60+'!$W:$W,X$30),"")</f>
        <v/>
      </c>
      <c r="Y45" s="62" t="str">
        <f>IFERROR(LARGE('M 60+'!$W:$W,Y$30),"")</f>
        <v/>
      </c>
      <c r="Z45" s="62" t="str">
        <f>IFERROR(LARGE('M 60+'!$W:$W,Z$30),"")</f>
        <v/>
      </c>
      <c r="AA45" s="62" t="str">
        <f>IFERROR(LARGE('M 60+'!$W:$W,AA$30),"")</f>
        <v/>
      </c>
      <c r="AB45" s="62" t="str">
        <f>IFERROR(LARGE('M 60+'!$W:$W,AB$30),"")</f>
        <v/>
      </c>
      <c r="AC45" s="62" t="str">
        <f>IFERROR(LARGE('M 60+'!$W:$W,AC$30),"")</f>
        <v/>
      </c>
      <c r="AD45" s="62" t="str">
        <f>IFERROR(LARGE('M 60+'!$W:$W,AD$30),"")</f>
        <v/>
      </c>
      <c r="AE45" s="62" t="str">
        <f>IFERROR(LARGE('M 60+'!$W:$W,AE$30),"")</f>
        <v/>
      </c>
      <c r="AF45" s="62" t="str">
        <f>IFERROR(LARGE('M 60+'!$W:$W,AF$30),"")</f>
        <v/>
      </c>
      <c r="AG45" s="62" t="str">
        <f>IFERROR(LARGE('M 60+'!$W:$W,AG$30),"")</f>
        <v/>
      </c>
      <c r="AH45" s="62" t="str">
        <f>IFERROR(LARGE('M 60+'!$W:$W,AH$30),"")</f>
        <v/>
      </c>
      <c r="AI45" s="62" t="str">
        <f>IFERROR(LARGE('M 60+'!$W:$W,AI$30),"")</f>
        <v/>
      </c>
      <c r="AJ45" s="62" t="str">
        <f>IFERROR(LARGE('M 60+'!$W:$W,AJ$30),"")</f>
        <v/>
      </c>
      <c r="AK45" s="62" t="str">
        <f>IFERROR(LARGE('M 60+'!$W:$W,AK$30),"")</f>
        <v/>
      </c>
      <c r="AL45" s="62" t="str">
        <f>IFERROR(LARGE('M 60+'!$W:$W,AL$30),"")</f>
        <v/>
      </c>
      <c r="AM45" s="62" t="str">
        <f>IFERROR(LARGE('M 60+'!$W:$W,AM$30),"")</f>
        <v/>
      </c>
      <c r="AN45" s="62" t="str">
        <f>IFERROR(LARGE('M 60+'!$W:$W,AN$30),"")</f>
        <v/>
      </c>
      <c r="AO45" s="62" t="str">
        <f>IFERROR(LARGE('M 60+'!$W:$W,AO$30),"")</f>
        <v/>
      </c>
      <c r="AP45" s="62" t="str">
        <f>IFERROR(LARGE('M 60+'!$W:$W,AP$30),"")</f>
        <v/>
      </c>
      <c r="AQ45" s="62" t="str">
        <f>IFERROR(LARGE('M 60+'!$W:$W,AQ$30),"")</f>
        <v/>
      </c>
      <c r="AW45" s="140"/>
      <c r="AX45" s="140"/>
      <c r="AY45" s="140"/>
      <c r="BA45" s="280">
        <f t="shared" si="26"/>
        <v>0</v>
      </c>
      <c r="BB45" s="280">
        <f t="shared" si="27"/>
        <v>0</v>
      </c>
      <c r="BC45" s="280">
        <f t="shared" si="28"/>
        <v>0</v>
      </c>
      <c r="BD45" s="280">
        <f t="shared" si="29"/>
        <v>0</v>
      </c>
      <c r="BE45" s="280">
        <f t="shared" si="30"/>
        <v>0</v>
      </c>
      <c r="BF45" s="280">
        <f t="shared" si="31"/>
        <v>0</v>
      </c>
      <c r="BG45" s="280">
        <f t="shared" si="32"/>
        <v>0</v>
      </c>
      <c r="BH45" s="280">
        <f t="shared" si="33"/>
        <v>0</v>
      </c>
      <c r="BI45" s="280">
        <f t="shared" si="34"/>
        <v>0</v>
      </c>
      <c r="BJ45" s="280">
        <f t="shared" si="35"/>
        <v>0</v>
      </c>
      <c r="BK45" s="280">
        <f t="shared" si="36"/>
        <v>0</v>
      </c>
    </row>
    <row r="46" spans="1:63" hidden="1" x14ac:dyDescent="0.2">
      <c r="B46" s="61"/>
      <c r="D46" s="62" t="str">
        <f>IFERROR(LARGE('N 35-54'!$W:$W,D$30),"")</f>
        <v/>
      </c>
      <c r="E46" s="62" t="str">
        <f>IFERROR(LARGE('N 35-54'!$W:$W,E$30),"")</f>
        <v/>
      </c>
      <c r="F46" s="62" t="str">
        <f>IFERROR(LARGE('N 35-54'!$W:$W,F$30),"")</f>
        <v/>
      </c>
      <c r="G46" s="62" t="str">
        <f>IFERROR(LARGE('N 35-54'!$W:$W,G$30),"")</f>
        <v/>
      </c>
      <c r="H46" s="62" t="str">
        <f>IFERROR(LARGE('N 35-54'!$W:$W,H$30),"")</f>
        <v/>
      </c>
      <c r="I46" s="62" t="str">
        <f>IFERROR(LARGE('N 35-54'!$W:$W,I$30),"")</f>
        <v/>
      </c>
      <c r="J46" s="62" t="str">
        <f>IFERROR(LARGE('N 35-54'!$W:$W,J$30),"")</f>
        <v/>
      </c>
      <c r="K46" s="62" t="str">
        <f>IFERROR(LARGE('N 35-54'!$W:$W,K$30),"")</f>
        <v/>
      </c>
      <c r="L46" s="62" t="str">
        <f>IFERROR(LARGE('N 35-54'!$W:$W,L$30),"")</f>
        <v/>
      </c>
      <c r="M46" s="62" t="str">
        <f>IFERROR(LARGE('N 35-54'!$W:$W,M$30),"")</f>
        <v/>
      </c>
      <c r="N46" s="62" t="str">
        <f>IFERROR(LARGE('N 35-54'!$W:$W,N$30),"")</f>
        <v/>
      </c>
      <c r="O46" s="62" t="str">
        <f>IFERROR(LARGE('N 35-54'!$W:$W,O$30),"")</f>
        <v/>
      </c>
      <c r="P46" s="62" t="str">
        <f>IFERROR(LARGE('N 35-54'!$W:$W,P$30),"")</f>
        <v/>
      </c>
      <c r="Q46" s="62" t="str">
        <f>IFERROR(LARGE('N 35-54'!$W:$W,Q$30),"")</f>
        <v/>
      </c>
      <c r="R46" s="62" t="str">
        <f>IFERROR(LARGE('N 35-54'!$W:$W,R$30),"")</f>
        <v/>
      </c>
      <c r="S46" s="62" t="str">
        <f>IFERROR(LARGE('N 35-54'!$W:$W,S$30),"")</f>
        <v/>
      </c>
      <c r="T46" s="62" t="str">
        <f>IFERROR(LARGE('N 35-54'!$W:$W,T$30),"")</f>
        <v/>
      </c>
      <c r="U46" s="62" t="str">
        <f>IFERROR(LARGE('N 35-54'!$W:$W,U$30),"")</f>
        <v/>
      </c>
      <c r="V46" s="62" t="str">
        <f>IFERROR(LARGE('N 35-54'!$W:$W,V$30),"")</f>
        <v/>
      </c>
      <c r="W46" s="62" t="str">
        <f>IFERROR(LARGE('N 35-54'!$W:$W,W$30),"")</f>
        <v/>
      </c>
      <c r="X46" s="62" t="str">
        <f>IFERROR(LARGE('N 35-54'!$W:$W,X$30),"")</f>
        <v/>
      </c>
      <c r="Y46" s="62" t="str">
        <f>IFERROR(LARGE('N 35-54'!$W:$W,Y$30),"")</f>
        <v/>
      </c>
      <c r="Z46" s="62" t="str">
        <f>IFERROR(LARGE('N 35-54'!$W:$W,Z$30),"")</f>
        <v/>
      </c>
      <c r="AA46" s="62" t="str">
        <f>IFERROR(LARGE('N 35-54'!$W:$W,AA$30),"")</f>
        <v/>
      </c>
      <c r="AB46" s="62" t="str">
        <f>IFERROR(LARGE('N 35-54'!$W:$W,AB$30),"")</f>
        <v/>
      </c>
      <c r="AC46" s="62" t="str">
        <f>IFERROR(LARGE('N 35-54'!$W:$W,AC$30),"")</f>
        <v/>
      </c>
      <c r="AD46" s="62" t="str">
        <f>IFERROR(LARGE('N 35-54'!$W:$W,AD$30),"")</f>
        <v/>
      </c>
      <c r="AE46" s="62" t="str">
        <f>IFERROR(LARGE('N 35-54'!$W:$W,AE$30),"")</f>
        <v/>
      </c>
      <c r="AF46" s="62" t="str">
        <f>IFERROR(LARGE('N 35-54'!$W:$W,AF$30),"")</f>
        <v/>
      </c>
      <c r="AG46" s="62" t="str">
        <f>IFERROR(LARGE('N 35-54'!$W:$W,AG$30),"")</f>
        <v/>
      </c>
      <c r="AH46" s="62" t="str">
        <f>IFERROR(LARGE('N 35-54'!$W:$W,AH$30),"")</f>
        <v/>
      </c>
      <c r="AI46" s="62" t="str">
        <f>IFERROR(LARGE('N 35-54'!$W:$W,AI$30),"")</f>
        <v/>
      </c>
      <c r="AJ46" s="62" t="str">
        <f>IFERROR(LARGE('N 35-54'!$W:$W,AJ$30),"")</f>
        <v/>
      </c>
      <c r="AK46" s="62" t="str">
        <f>IFERROR(LARGE('N 35-54'!$W:$W,AK$30),"")</f>
        <v/>
      </c>
      <c r="AL46" s="62" t="str">
        <f>IFERROR(LARGE('N 35-54'!$W:$W,AL$30),"")</f>
        <v/>
      </c>
      <c r="AM46" s="62" t="str">
        <f>IFERROR(LARGE('N 35-54'!$W:$W,AM$30),"")</f>
        <v/>
      </c>
      <c r="AN46" s="62" t="str">
        <f>IFERROR(LARGE('N 35-54'!$W:$W,AN$30),"")</f>
        <v/>
      </c>
      <c r="AO46" s="62" t="str">
        <f>IFERROR(LARGE('N 35-54'!$W:$W,AO$30),"")</f>
        <v/>
      </c>
      <c r="AP46" s="62" t="str">
        <f>IFERROR(LARGE('N 35-54'!$W:$W,AP$30),"")</f>
        <v/>
      </c>
      <c r="AQ46" s="62" t="str">
        <f>IFERROR(LARGE('N 35-54'!$W:$W,AQ$30),"")</f>
        <v/>
      </c>
      <c r="AW46" s="140"/>
      <c r="AX46" s="140"/>
      <c r="AY46" s="140"/>
      <c r="BA46" s="280">
        <f t="shared" si="26"/>
        <v>0</v>
      </c>
      <c r="BB46" s="280">
        <f t="shared" si="27"/>
        <v>0</v>
      </c>
      <c r="BC46" s="280">
        <f t="shared" si="28"/>
        <v>0</v>
      </c>
      <c r="BD46" s="280">
        <f t="shared" si="29"/>
        <v>0</v>
      </c>
      <c r="BE46" s="280">
        <f t="shared" si="30"/>
        <v>0</v>
      </c>
      <c r="BF46" s="280">
        <f t="shared" si="31"/>
        <v>0</v>
      </c>
      <c r="BG46" s="280">
        <f t="shared" si="32"/>
        <v>0</v>
      </c>
      <c r="BH46" s="280">
        <f t="shared" si="33"/>
        <v>0</v>
      </c>
      <c r="BI46" s="280">
        <f t="shared" si="34"/>
        <v>0</v>
      </c>
      <c r="BJ46" s="280">
        <f t="shared" si="35"/>
        <v>0</v>
      </c>
      <c r="BK46" s="280">
        <f t="shared" si="36"/>
        <v>0</v>
      </c>
    </row>
    <row r="47" spans="1:63" hidden="1" x14ac:dyDescent="0.2">
      <c r="B47" s="61"/>
      <c r="D47" s="238">
        <f>IFERROR(LARGE('N 55+'!$W:$W,D$30),"")</f>
        <v>7.0000200000000001</v>
      </c>
      <c r="E47" s="238">
        <f>IFERROR(LARGE('N 55+'!$W:$W,E$30),"")</f>
        <v>6.0000200000000001</v>
      </c>
      <c r="F47" s="238" t="str">
        <f>IFERROR(LARGE('N 55+'!$W:$W,F$30),"")</f>
        <v/>
      </c>
      <c r="G47" s="238" t="str">
        <f>IFERROR(LARGE('N 55+'!$W:$W,G$30),"")</f>
        <v/>
      </c>
      <c r="H47" s="238" t="str">
        <f>IFERROR(LARGE('N 55+'!$W:$W,H$30),"")</f>
        <v/>
      </c>
      <c r="I47" s="238" t="str">
        <f>IFERROR(LARGE('N 55+'!$W:$W,I$30),"")</f>
        <v/>
      </c>
      <c r="J47" s="238" t="str">
        <f>IFERROR(LARGE('N 55+'!$W:$W,J$30),"")</f>
        <v/>
      </c>
      <c r="K47" s="238" t="str">
        <f>IFERROR(LARGE('N 55+'!$W:$W,K$30),"")</f>
        <v/>
      </c>
      <c r="L47" s="238" t="str">
        <f>IFERROR(LARGE('N 55+'!$W:$W,L$30),"")</f>
        <v/>
      </c>
      <c r="M47" s="238" t="str">
        <f>IFERROR(LARGE('N 55+'!$W:$W,M$30),"")</f>
        <v/>
      </c>
      <c r="N47" s="238" t="str">
        <f>IFERROR(LARGE('N 55+'!$W:$W,N$30),"")</f>
        <v/>
      </c>
      <c r="O47" s="238" t="str">
        <f>IFERROR(LARGE('N 55+'!$W:$W,O$30),"")</f>
        <v/>
      </c>
      <c r="P47" s="238" t="str">
        <f>IFERROR(LARGE('N 55+'!$W:$W,P$30),"")</f>
        <v/>
      </c>
      <c r="Q47" s="238" t="str">
        <f>IFERROR(LARGE('N 55+'!$W:$W,Q$30),"")</f>
        <v/>
      </c>
      <c r="R47" s="238" t="str">
        <f>IFERROR(LARGE('N 55+'!$W:$W,R$30),"")</f>
        <v/>
      </c>
      <c r="S47" s="238" t="str">
        <f>IFERROR(LARGE('N 55+'!$W:$W,S$30),"")</f>
        <v/>
      </c>
      <c r="T47" s="238" t="str">
        <f>IFERROR(LARGE('N 55+'!$W:$W,T$30),"")</f>
        <v/>
      </c>
      <c r="U47" s="238" t="str">
        <f>IFERROR(LARGE('N 55+'!$W:$W,U$30),"")</f>
        <v/>
      </c>
      <c r="V47" s="238" t="str">
        <f>IFERROR(LARGE('N 55+'!$W:$W,V$30),"")</f>
        <v/>
      </c>
      <c r="W47" s="238" t="str">
        <f>IFERROR(LARGE('N 55+'!$W:$W,W$30),"")</f>
        <v/>
      </c>
      <c r="X47" s="238" t="str">
        <f>IFERROR(LARGE('N 55+'!$W:$W,X$30),"")</f>
        <v/>
      </c>
      <c r="Y47" s="238" t="str">
        <f>IFERROR(LARGE('N 55+'!$W:$W,Y$30),"")</f>
        <v/>
      </c>
      <c r="Z47" s="238" t="str">
        <f>IFERROR(LARGE('N 55+'!$W:$W,Z$30),"")</f>
        <v/>
      </c>
      <c r="AA47" s="238" t="str">
        <f>IFERROR(LARGE('N 55+'!$W:$W,AA$30),"")</f>
        <v/>
      </c>
      <c r="AB47" s="238" t="str">
        <f>IFERROR(LARGE('N 55+'!$W:$W,AB$30),"")</f>
        <v/>
      </c>
      <c r="AC47" s="238" t="str">
        <f>IFERROR(LARGE('N 55+'!$W:$W,AC$30),"")</f>
        <v/>
      </c>
      <c r="AD47" s="238" t="str">
        <f>IFERROR(LARGE('N 55+'!$W:$W,AD$30),"")</f>
        <v/>
      </c>
      <c r="AE47" s="238" t="str">
        <f>IFERROR(LARGE('N 55+'!$W:$W,AE$30),"")</f>
        <v/>
      </c>
      <c r="AF47" s="238" t="str">
        <f>IFERROR(LARGE('N 55+'!$W:$W,AF$30),"")</f>
        <v/>
      </c>
      <c r="AG47" s="238" t="str">
        <f>IFERROR(LARGE('N 55+'!$W:$W,AG$30),"")</f>
        <v/>
      </c>
      <c r="AH47" s="238" t="str">
        <f>IFERROR(LARGE('N 55+'!$W:$W,AH$30),"")</f>
        <v/>
      </c>
      <c r="AI47" s="238" t="str">
        <f>IFERROR(LARGE('N 55+'!$W:$W,AI$30),"")</f>
        <v/>
      </c>
      <c r="AJ47" s="238" t="str">
        <f>IFERROR(LARGE('N 55+'!$W:$W,AJ$30),"")</f>
        <v/>
      </c>
      <c r="AK47" s="238" t="str">
        <f>IFERROR(LARGE('N 55+'!$W:$W,AK$30),"")</f>
        <v/>
      </c>
      <c r="AL47" s="238" t="str">
        <f>IFERROR(LARGE('N 55+'!$W:$W,AL$30),"")</f>
        <v/>
      </c>
      <c r="AM47" s="238" t="str">
        <f>IFERROR(LARGE('N 55+'!$W:$W,AM$30),"")</f>
        <v/>
      </c>
      <c r="AN47" s="238" t="str">
        <f>IFERROR(LARGE('N 55+'!$W:$W,AN$30),"")</f>
        <v/>
      </c>
      <c r="AO47" s="238" t="str">
        <f>IFERROR(LARGE('N 55+'!$W:$W,AO$30),"")</f>
        <v/>
      </c>
      <c r="AP47" s="238" t="str">
        <f>IFERROR(LARGE('N 55+'!$W:$W,AP$30),"")</f>
        <v/>
      </c>
      <c r="AQ47" s="238" t="str">
        <f>IFERROR(LARGE('N 55+'!$W:$W,AQ$30),"")</f>
        <v/>
      </c>
      <c r="AW47" s="140"/>
      <c r="AX47" s="140"/>
      <c r="AY47" s="140"/>
      <c r="BA47" s="280">
        <f t="shared" si="26"/>
        <v>0</v>
      </c>
      <c r="BB47" s="280">
        <f t="shared" si="27"/>
        <v>0</v>
      </c>
      <c r="BC47" s="280">
        <f t="shared" si="28"/>
        <v>0</v>
      </c>
      <c r="BD47" s="280">
        <f t="shared" si="29"/>
        <v>0</v>
      </c>
      <c r="BE47" s="280">
        <f t="shared" si="30"/>
        <v>0</v>
      </c>
      <c r="BF47" s="280">
        <f t="shared" si="31"/>
        <v>0</v>
      </c>
      <c r="BG47" s="280">
        <f t="shared" si="32"/>
        <v>0</v>
      </c>
      <c r="BH47" s="280">
        <f t="shared" si="33"/>
        <v>0</v>
      </c>
      <c r="BI47" s="280">
        <f t="shared" si="34"/>
        <v>0</v>
      </c>
      <c r="BJ47" s="280">
        <f t="shared" si="35"/>
        <v>0</v>
      </c>
      <c r="BK47" s="280">
        <f t="shared" si="36"/>
        <v>0</v>
      </c>
    </row>
    <row r="48" spans="1:63" hidden="1" x14ac:dyDescent="0.2">
      <c r="A48" s="54" t="s">
        <v>72</v>
      </c>
      <c r="B48" s="60"/>
      <c r="D48" s="237" t="str">
        <f>IFERROR(LARGE('M 35-59'!$X:$X,D$30),"")</f>
        <v/>
      </c>
      <c r="E48" s="237" t="str">
        <f>IFERROR(LARGE('M 35-59'!$X:$X,E$30),"")</f>
        <v/>
      </c>
      <c r="F48" s="237" t="str">
        <f>IFERROR(LARGE('M 35-59'!$X:$X,F$30),"")</f>
        <v/>
      </c>
      <c r="G48" s="237" t="str">
        <f>IFERROR(LARGE('M 35-59'!$X:$X,G$30),"")</f>
        <v/>
      </c>
      <c r="H48" s="237" t="str">
        <f>IFERROR(LARGE('M 35-59'!$X:$X,H$30),"")</f>
        <v/>
      </c>
      <c r="I48" s="237" t="str">
        <f>IFERROR(LARGE('M 35-59'!$X:$X,I$30),"")</f>
        <v/>
      </c>
      <c r="J48" s="237" t="str">
        <f>IFERROR(LARGE('M 35-59'!$X:$X,J$30),"")</f>
        <v/>
      </c>
      <c r="K48" s="237" t="str">
        <f>IFERROR(LARGE('M 35-59'!$X:$X,K$30),"")</f>
        <v/>
      </c>
      <c r="L48" s="237" t="str">
        <f>IFERROR(LARGE('M 35-59'!$X:$X,L$30),"")</f>
        <v/>
      </c>
      <c r="M48" s="237" t="str">
        <f>IFERROR(LARGE('M 35-59'!$X:$X,M$30),"")</f>
        <v/>
      </c>
      <c r="N48" s="237" t="str">
        <f>IFERROR(LARGE('M 35-59'!$X:$X,N$30),"")</f>
        <v/>
      </c>
      <c r="O48" s="237" t="str">
        <f>IFERROR(LARGE('M 35-59'!$X:$X,O$30),"")</f>
        <v/>
      </c>
      <c r="P48" s="237" t="str">
        <f>IFERROR(LARGE('M 35-59'!$X:$X,P$30),"")</f>
        <v/>
      </c>
      <c r="Q48" s="237" t="str">
        <f>IFERROR(LARGE('M 35-59'!$X:$X,Q$30),"")</f>
        <v/>
      </c>
      <c r="R48" s="237" t="str">
        <f>IFERROR(LARGE('M 35-59'!$X:$X,R$30),"")</f>
        <v/>
      </c>
      <c r="S48" s="237" t="str">
        <f>IFERROR(LARGE('M 35-59'!$X:$X,S$30),"")</f>
        <v/>
      </c>
      <c r="T48" s="237" t="str">
        <f>IFERROR(LARGE('M 35-59'!$X:$X,T$30),"")</f>
        <v/>
      </c>
      <c r="U48" s="237" t="str">
        <f>IFERROR(LARGE('M 35-59'!$X:$X,U$30),"")</f>
        <v/>
      </c>
      <c r="V48" s="237" t="str">
        <f>IFERROR(LARGE('M 35-59'!$X:$X,V$30),"")</f>
        <v/>
      </c>
      <c r="W48" s="237" t="str">
        <f>IFERROR(LARGE('M 35-59'!$X:$X,W$30),"")</f>
        <v/>
      </c>
      <c r="X48" s="237" t="str">
        <f>IFERROR(LARGE('M 35-59'!$X:$X,X$30),"")</f>
        <v/>
      </c>
      <c r="Y48" s="237" t="str">
        <f>IFERROR(LARGE('M 35-59'!$X:$X,Y$30),"")</f>
        <v/>
      </c>
      <c r="Z48" s="237" t="str">
        <f>IFERROR(LARGE('M 35-59'!$X:$X,Z$30),"")</f>
        <v/>
      </c>
      <c r="AA48" s="237" t="str">
        <f>IFERROR(LARGE('M 35-59'!$X:$X,AA$30),"")</f>
        <v/>
      </c>
      <c r="AB48" s="237" t="str">
        <f>IFERROR(LARGE('M 35-59'!$X:$X,AB$30),"")</f>
        <v/>
      </c>
      <c r="AC48" s="237" t="str">
        <f>IFERROR(LARGE('M 35-59'!$X:$X,AC$30),"")</f>
        <v/>
      </c>
      <c r="AD48" s="237" t="str">
        <f>IFERROR(LARGE('M 35-59'!$X:$X,AD$30),"")</f>
        <v/>
      </c>
      <c r="AE48" s="237" t="str">
        <f>IFERROR(LARGE('M 35-59'!$X:$X,AE$30),"")</f>
        <v/>
      </c>
      <c r="AF48" s="237" t="str">
        <f>IFERROR(LARGE('M 35-59'!$X:$X,AF$30),"")</f>
        <v/>
      </c>
      <c r="AG48" s="237" t="str">
        <f>IFERROR(LARGE('M 35-59'!$X:$X,AG$30),"")</f>
        <v/>
      </c>
      <c r="AH48" s="237" t="str">
        <f>IFERROR(LARGE('M 35-59'!$X:$X,AH$30),"")</f>
        <v/>
      </c>
      <c r="AI48" s="237" t="str">
        <f>IFERROR(LARGE('M 35-59'!$X:$X,AI$30),"")</f>
        <v/>
      </c>
      <c r="AJ48" s="237" t="str">
        <f>IFERROR(LARGE('M 35-59'!$X:$X,AJ$30),"")</f>
        <v/>
      </c>
      <c r="AK48" s="237" t="str">
        <f>IFERROR(LARGE('M 35-59'!$X:$X,AK$30),"")</f>
        <v/>
      </c>
      <c r="AL48" s="237" t="str">
        <f>IFERROR(LARGE('M 35-59'!$X:$X,AL$30),"")</f>
        <v/>
      </c>
      <c r="AM48" s="237" t="str">
        <f>IFERROR(LARGE('M 35-59'!$X:$X,AM$30),"")</f>
        <v/>
      </c>
      <c r="AN48" s="237" t="str">
        <f>IFERROR(LARGE('M 35-59'!$X:$X,AN$30),"")</f>
        <v/>
      </c>
      <c r="AO48" s="237" t="str">
        <f>IFERROR(LARGE('M 35-59'!$X:$X,AO$30),"")</f>
        <v/>
      </c>
      <c r="AP48" s="237" t="str">
        <f>IFERROR(LARGE('M 35-59'!$X:$X,AP$30),"")</f>
        <v/>
      </c>
      <c r="AQ48" s="237" t="str">
        <f>IFERROR(LARGE('M 35-59'!$X:$X,AQ$30),"")</f>
        <v/>
      </c>
      <c r="AW48" s="140"/>
      <c r="AX48" s="140"/>
      <c r="AY48" s="140"/>
      <c r="BA48" s="280">
        <f t="shared" si="26"/>
        <v>0</v>
      </c>
      <c r="BB48" s="280">
        <f t="shared" si="27"/>
        <v>0</v>
      </c>
      <c r="BC48" s="280">
        <f t="shared" si="28"/>
        <v>0</v>
      </c>
      <c r="BD48" s="280">
        <f t="shared" si="29"/>
        <v>0</v>
      </c>
      <c r="BE48" s="280">
        <f t="shared" si="30"/>
        <v>0</v>
      </c>
      <c r="BF48" s="280">
        <f t="shared" si="31"/>
        <v>0</v>
      </c>
      <c r="BG48" s="280">
        <f t="shared" si="32"/>
        <v>0</v>
      </c>
      <c r="BH48" s="280">
        <f t="shared" si="33"/>
        <v>0</v>
      </c>
      <c r="BI48" s="280">
        <f t="shared" si="34"/>
        <v>0</v>
      </c>
      <c r="BJ48" s="280">
        <f t="shared" si="35"/>
        <v>0</v>
      </c>
      <c r="BK48" s="280">
        <f t="shared" si="36"/>
        <v>0</v>
      </c>
    </row>
    <row r="49" spans="1:63" hidden="1" x14ac:dyDescent="0.2">
      <c r="B49" s="60"/>
      <c r="D49" s="62" t="str">
        <f>IFERROR(LARGE('M 60+'!$X:$X,D$30),"")</f>
        <v/>
      </c>
      <c r="E49" s="62" t="str">
        <f>IFERROR(LARGE('M 60+'!$X:$X,E$30),"")</f>
        <v/>
      </c>
      <c r="F49" s="62" t="str">
        <f>IFERROR(LARGE('M 60+'!$X:$X,F$30),"")</f>
        <v/>
      </c>
      <c r="G49" s="62" t="str">
        <f>IFERROR(LARGE('M 60+'!$X:$X,G$30),"")</f>
        <v/>
      </c>
      <c r="H49" s="62" t="str">
        <f>IFERROR(LARGE('M 60+'!$X:$X,H$30),"")</f>
        <v/>
      </c>
      <c r="I49" s="62" t="str">
        <f>IFERROR(LARGE('M 60+'!$X:$X,I$30),"")</f>
        <v/>
      </c>
      <c r="J49" s="62" t="str">
        <f>IFERROR(LARGE('M 60+'!$X:$X,J$30),"")</f>
        <v/>
      </c>
      <c r="K49" s="62" t="str">
        <f>IFERROR(LARGE('M 60+'!$X:$X,K$30),"")</f>
        <v/>
      </c>
      <c r="L49" s="62" t="str">
        <f>IFERROR(LARGE('M 60+'!$X:$X,L$30),"")</f>
        <v/>
      </c>
      <c r="M49" s="62" t="str">
        <f>IFERROR(LARGE('M 60+'!$X:$X,M$30),"")</f>
        <v/>
      </c>
      <c r="N49" s="62" t="str">
        <f>IFERROR(LARGE('M 60+'!$X:$X,N$30),"")</f>
        <v/>
      </c>
      <c r="O49" s="62" t="str">
        <f>IFERROR(LARGE('M 60+'!$X:$X,O$30),"")</f>
        <v/>
      </c>
      <c r="P49" s="62" t="str">
        <f>IFERROR(LARGE('M 60+'!$X:$X,P$30),"")</f>
        <v/>
      </c>
      <c r="Q49" s="62" t="str">
        <f>IFERROR(LARGE('M 60+'!$X:$X,Q$30),"")</f>
        <v/>
      </c>
      <c r="R49" s="62" t="str">
        <f>IFERROR(LARGE('M 60+'!$X:$X,R$30),"")</f>
        <v/>
      </c>
      <c r="S49" s="62" t="str">
        <f>IFERROR(LARGE('M 60+'!$X:$X,S$30),"")</f>
        <v/>
      </c>
      <c r="T49" s="62" t="str">
        <f>IFERROR(LARGE('M 60+'!$X:$X,T$30),"")</f>
        <v/>
      </c>
      <c r="U49" s="62" t="str">
        <f>IFERROR(LARGE('M 60+'!$X:$X,U$30),"")</f>
        <v/>
      </c>
      <c r="V49" s="62" t="str">
        <f>IFERROR(LARGE('M 60+'!$X:$X,V$30),"")</f>
        <v/>
      </c>
      <c r="W49" s="62" t="str">
        <f>IFERROR(LARGE('M 60+'!$X:$X,W$30),"")</f>
        <v/>
      </c>
      <c r="X49" s="62" t="str">
        <f>IFERROR(LARGE('M 60+'!$X:$X,X$30),"")</f>
        <v/>
      </c>
      <c r="Y49" s="62" t="str">
        <f>IFERROR(LARGE('M 60+'!$X:$X,Y$30),"")</f>
        <v/>
      </c>
      <c r="Z49" s="62" t="str">
        <f>IFERROR(LARGE('M 60+'!$X:$X,Z$30),"")</f>
        <v/>
      </c>
      <c r="AA49" s="62" t="str">
        <f>IFERROR(LARGE('M 60+'!$X:$X,AA$30),"")</f>
        <v/>
      </c>
      <c r="AB49" s="62" t="str">
        <f>IFERROR(LARGE('M 60+'!$X:$X,AB$30),"")</f>
        <v/>
      </c>
      <c r="AC49" s="62" t="str">
        <f>IFERROR(LARGE('M 60+'!$X:$X,AC$30),"")</f>
        <v/>
      </c>
      <c r="AD49" s="62" t="str">
        <f>IFERROR(LARGE('M 60+'!$X:$X,AD$30),"")</f>
        <v/>
      </c>
      <c r="AE49" s="62" t="str">
        <f>IFERROR(LARGE('M 60+'!$X:$X,AE$30),"")</f>
        <v/>
      </c>
      <c r="AF49" s="62" t="str">
        <f>IFERROR(LARGE('M 60+'!$X:$X,AF$30),"")</f>
        <v/>
      </c>
      <c r="AG49" s="62" t="str">
        <f>IFERROR(LARGE('M 60+'!$X:$X,AG$30),"")</f>
        <v/>
      </c>
      <c r="AH49" s="62" t="str">
        <f>IFERROR(LARGE('M 60+'!$X:$X,AH$30),"")</f>
        <v/>
      </c>
      <c r="AI49" s="62" t="str">
        <f>IFERROR(LARGE('M 60+'!$X:$X,AI$30),"")</f>
        <v/>
      </c>
      <c r="AJ49" s="62" t="str">
        <f>IFERROR(LARGE('M 60+'!$X:$X,AJ$30),"")</f>
        <v/>
      </c>
      <c r="AK49" s="62" t="str">
        <f>IFERROR(LARGE('M 60+'!$X:$X,AK$30),"")</f>
        <v/>
      </c>
      <c r="AL49" s="62" t="str">
        <f>IFERROR(LARGE('M 60+'!$X:$X,AL$30),"")</f>
        <v/>
      </c>
      <c r="AM49" s="62" t="str">
        <f>IFERROR(LARGE('M 60+'!$X:$X,AM$30),"")</f>
        <v/>
      </c>
      <c r="AN49" s="62" t="str">
        <f>IFERROR(LARGE('M 60+'!$X:$X,AN$30),"")</f>
        <v/>
      </c>
      <c r="AO49" s="62" t="str">
        <f>IFERROR(LARGE('M 60+'!$X:$X,AO$30),"")</f>
        <v/>
      </c>
      <c r="AP49" s="62" t="str">
        <f>IFERROR(LARGE('M 60+'!$X:$X,AP$30),"")</f>
        <v/>
      </c>
      <c r="AQ49" s="62" t="str">
        <f>IFERROR(LARGE('M 60+'!$X:$X,AQ$30),"")</f>
        <v/>
      </c>
      <c r="AW49" s="140"/>
      <c r="AX49" s="140"/>
      <c r="AY49" s="140"/>
      <c r="BA49" s="280">
        <f t="shared" si="26"/>
        <v>0</v>
      </c>
      <c r="BB49" s="280">
        <f t="shared" si="27"/>
        <v>0</v>
      </c>
      <c r="BC49" s="280">
        <f t="shared" si="28"/>
        <v>0</v>
      </c>
      <c r="BD49" s="280">
        <f t="shared" si="29"/>
        <v>0</v>
      </c>
      <c r="BE49" s="280">
        <f t="shared" si="30"/>
        <v>0</v>
      </c>
      <c r="BF49" s="280">
        <f t="shared" si="31"/>
        <v>0</v>
      </c>
      <c r="BG49" s="280">
        <f t="shared" si="32"/>
        <v>0</v>
      </c>
      <c r="BH49" s="280">
        <f t="shared" si="33"/>
        <v>0</v>
      </c>
      <c r="BI49" s="280">
        <f t="shared" si="34"/>
        <v>0</v>
      </c>
      <c r="BJ49" s="280">
        <f t="shared" si="35"/>
        <v>0</v>
      </c>
      <c r="BK49" s="280">
        <f t="shared" si="36"/>
        <v>0</v>
      </c>
    </row>
    <row r="50" spans="1:63" hidden="1" x14ac:dyDescent="0.2">
      <c r="B50" s="61"/>
      <c r="D50" s="62" t="str">
        <f>IFERROR(LARGE('N 35-54'!$X:$X,D$30),"")</f>
        <v/>
      </c>
      <c r="E50" s="62" t="str">
        <f>IFERROR(LARGE('N 35-54'!$X:$X,E$30),"")</f>
        <v/>
      </c>
      <c r="F50" s="62" t="str">
        <f>IFERROR(LARGE('N 35-54'!$X:$X,F$30),"")</f>
        <v/>
      </c>
      <c r="G50" s="62" t="str">
        <f>IFERROR(LARGE('N 35-54'!$X:$X,G$30),"")</f>
        <v/>
      </c>
      <c r="H50" s="62" t="str">
        <f>IFERROR(LARGE('N 35-54'!$X:$X,H$30),"")</f>
        <v/>
      </c>
      <c r="I50" s="62" t="str">
        <f>IFERROR(LARGE('N 35-54'!$X:$X,I$30),"")</f>
        <v/>
      </c>
      <c r="J50" s="62" t="str">
        <f>IFERROR(LARGE('N 35-54'!$X:$X,J$30),"")</f>
        <v/>
      </c>
      <c r="K50" s="62" t="str">
        <f>IFERROR(LARGE('N 35-54'!$X:$X,K$30),"")</f>
        <v/>
      </c>
      <c r="L50" s="62" t="str">
        <f>IFERROR(LARGE('N 35-54'!$X:$X,L$30),"")</f>
        <v/>
      </c>
      <c r="M50" s="62" t="str">
        <f>IFERROR(LARGE('N 35-54'!$X:$X,M$30),"")</f>
        <v/>
      </c>
      <c r="N50" s="62" t="str">
        <f>IFERROR(LARGE('N 35-54'!$X:$X,N$30),"")</f>
        <v/>
      </c>
      <c r="O50" s="62" t="str">
        <f>IFERROR(LARGE('N 35-54'!$X:$X,O$30),"")</f>
        <v/>
      </c>
      <c r="P50" s="62" t="str">
        <f>IFERROR(LARGE('N 35-54'!$X:$X,P$30),"")</f>
        <v/>
      </c>
      <c r="Q50" s="62" t="str">
        <f>IFERROR(LARGE('N 35-54'!$X:$X,Q$30),"")</f>
        <v/>
      </c>
      <c r="R50" s="62" t="str">
        <f>IFERROR(LARGE('N 35-54'!$X:$X,R$30),"")</f>
        <v/>
      </c>
      <c r="S50" s="62" t="str">
        <f>IFERROR(LARGE('N 35-54'!$X:$X,S$30),"")</f>
        <v/>
      </c>
      <c r="T50" s="62" t="str">
        <f>IFERROR(LARGE('N 35-54'!$X:$X,T$30),"")</f>
        <v/>
      </c>
      <c r="U50" s="62" t="str">
        <f>IFERROR(LARGE('N 35-54'!$X:$X,U$30),"")</f>
        <v/>
      </c>
      <c r="V50" s="62" t="str">
        <f>IFERROR(LARGE('N 35-54'!$X:$X,V$30),"")</f>
        <v/>
      </c>
      <c r="W50" s="62" t="str">
        <f>IFERROR(LARGE('N 35-54'!$X:$X,W$30),"")</f>
        <v/>
      </c>
      <c r="X50" s="62" t="str">
        <f>IFERROR(LARGE('N 35-54'!$X:$X,X$30),"")</f>
        <v/>
      </c>
      <c r="Y50" s="62" t="str">
        <f>IFERROR(LARGE('N 35-54'!$X:$X,Y$30),"")</f>
        <v/>
      </c>
      <c r="Z50" s="62" t="str">
        <f>IFERROR(LARGE('N 35-54'!$X:$X,Z$30),"")</f>
        <v/>
      </c>
      <c r="AA50" s="62" t="str">
        <f>IFERROR(LARGE('N 35-54'!$X:$X,AA$30),"")</f>
        <v/>
      </c>
      <c r="AB50" s="62" t="str">
        <f>IFERROR(LARGE('N 35-54'!$X:$X,AB$30),"")</f>
        <v/>
      </c>
      <c r="AC50" s="62" t="str">
        <f>IFERROR(LARGE('N 35-54'!$X:$X,AC$30),"")</f>
        <v/>
      </c>
      <c r="AD50" s="62" t="str">
        <f>IFERROR(LARGE('N 35-54'!$X:$X,AD$30),"")</f>
        <v/>
      </c>
      <c r="AE50" s="62" t="str">
        <f>IFERROR(LARGE('N 35-54'!$X:$X,AE$30),"")</f>
        <v/>
      </c>
      <c r="AF50" s="62" t="str">
        <f>IFERROR(LARGE('N 35-54'!$X:$X,AF$30),"")</f>
        <v/>
      </c>
      <c r="AG50" s="62" t="str">
        <f>IFERROR(LARGE('N 35-54'!$X:$X,AG$30),"")</f>
        <v/>
      </c>
      <c r="AH50" s="62" t="str">
        <f>IFERROR(LARGE('N 35-54'!$X:$X,AH$30),"")</f>
        <v/>
      </c>
      <c r="AI50" s="62" t="str">
        <f>IFERROR(LARGE('N 35-54'!$X:$X,AI$30),"")</f>
        <v/>
      </c>
      <c r="AJ50" s="62" t="str">
        <f>IFERROR(LARGE('N 35-54'!$X:$X,AJ$30),"")</f>
        <v/>
      </c>
      <c r="AK50" s="62" t="str">
        <f>IFERROR(LARGE('N 35-54'!$X:$X,AK$30),"")</f>
        <v/>
      </c>
      <c r="AL50" s="62" t="str">
        <f>IFERROR(LARGE('N 35-54'!$X:$X,AL$30),"")</f>
        <v/>
      </c>
      <c r="AM50" s="62" t="str">
        <f>IFERROR(LARGE('N 35-54'!$X:$X,AM$30),"")</f>
        <v/>
      </c>
      <c r="AN50" s="62" t="str">
        <f>IFERROR(LARGE('N 35-54'!$X:$X,AN$30),"")</f>
        <v/>
      </c>
      <c r="AO50" s="62" t="str">
        <f>IFERROR(LARGE('N 35-54'!$X:$X,AO$30),"")</f>
        <v/>
      </c>
      <c r="AP50" s="62" t="str">
        <f>IFERROR(LARGE('N 35-54'!$X:$X,AP$30),"")</f>
        <v/>
      </c>
      <c r="AQ50" s="62" t="str">
        <f>IFERROR(LARGE('N 35-54'!$X:$X,AQ$30),"")</f>
        <v/>
      </c>
      <c r="AW50" s="140"/>
      <c r="AX50" s="140"/>
      <c r="AY50" s="140"/>
      <c r="BA50" s="280">
        <f t="shared" si="26"/>
        <v>0</v>
      </c>
      <c r="BB50" s="280">
        <f t="shared" si="27"/>
        <v>0</v>
      </c>
      <c r="BC50" s="280">
        <f t="shared" si="28"/>
        <v>0</v>
      </c>
      <c r="BD50" s="280">
        <f t="shared" si="29"/>
        <v>0</v>
      </c>
      <c r="BE50" s="280">
        <f t="shared" si="30"/>
        <v>0</v>
      </c>
      <c r="BF50" s="280">
        <f t="shared" si="31"/>
        <v>0</v>
      </c>
      <c r="BG50" s="280">
        <f t="shared" si="32"/>
        <v>0</v>
      </c>
      <c r="BH50" s="280">
        <f t="shared" si="33"/>
        <v>0</v>
      </c>
      <c r="BI50" s="280">
        <f t="shared" si="34"/>
        <v>0</v>
      </c>
      <c r="BJ50" s="280">
        <f t="shared" si="35"/>
        <v>0</v>
      </c>
      <c r="BK50" s="280">
        <f t="shared" si="36"/>
        <v>0</v>
      </c>
    </row>
    <row r="51" spans="1:63" hidden="1" x14ac:dyDescent="0.2">
      <c r="B51" s="61"/>
      <c r="D51" s="62" t="str">
        <f>IFERROR(LARGE('N 55+'!$X:$X,D$30),"")</f>
        <v/>
      </c>
      <c r="E51" s="62" t="str">
        <f>IFERROR(LARGE('N 55+'!$X:$X,E$30),"")</f>
        <v/>
      </c>
      <c r="F51" s="62" t="str">
        <f>IFERROR(LARGE('N 55+'!$X:$X,F$30),"")</f>
        <v/>
      </c>
      <c r="G51" s="62" t="str">
        <f>IFERROR(LARGE('N 55+'!$X:$X,G$30),"")</f>
        <v/>
      </c>
      <c r="H51" s="62" t="str">
        <f>IFERROR(LARGE('N 55+'!$X:$X,H$30),"")</f>
        <v/>
      </c>
      <c r="I51" s="62" t="str">
        <f>IFERROR(LARGE('N 55+'!$X:$X,I$30),"")</f>
        <v/>
      </c>
      <c r="J51" s="62" t="str">
        <f>IFERROR(LARGE('N 55+'!$X:$X,J$30),"")</f>
        <v/>
      </c>
      <c r="K51" s="62" t="str">
        <f>IFERROR(LARGE('N 55+'!$X:$X,K$30),"")</f>
        <v/>
      </c>
      <c r="L51" s="62" t="str">
        <f>IFERROR(LARGE('N 55+'!$X:$X,L$30),"")</f>
        <v/>
      </c>
      <c r="M51" s="62" t="str">
        <f>IFERROR(LARGE('N 55+'!$X:$X,M$30),"")</f>
        <v/>
      </c>
      <c r="N51" s="62" t="str">
        <f>IFERROR(LARGE('N 55+'!$X:$X,N$30),"")</f>
        <v/>
      </c>
      <c r="O51" s="62" t="str">
        <f>IFERROR(LARGE('N 55+'!$X:$X,O$30),"")</f>
        <v/>
      </c>
      <c r="P51" s="62" t="str">
        <f>IFERROR(LARGE('N 55+'!$X:$X,P$30),"")</f>
        <v/>
      </c>
      <c r="Q51" s="62" t="str">
        <f>IFERROR(LARGE('N 55+'!$X:$X,Q$30),"")</f>
        <v/>
      </c>
      <c r="R51" s="62" t="str">
        <f>IFERROR(LARGE('N 55+'!$X:$X,R$30),"")</f>
        <v/>
      </c>
      <c r="S51" s="62" t="str">
        <f>IFERROR(LARGE('N 55+'!$X:$X,S$30),"")</f>
        <v/>
      </c>
      <c r="T51" s="62" t="str">
        <f>IFERROR(LARGE('N 55+'!$X:$X,T$30),"")</f>
        <v/>
      </c>
      <c r="U51" s="62" t="str">
        <f>IFERROR(LARGE('N 55+'!$X:$X,U$30),"")</f>
        <v/>
      </c>
      <c r="V51" s="62" t="str">
        <f>IFERROR(LARGE('N 55+'!$X:$X,V$30),"")</f>
        <v/>
      </c>
      <c r="W51" s="62" t="str">
        <f>IFERROR(LARGE('N 55+'!$X:$X,W$30),"")</f>
        <v/>
      </c>
      <c r="X51" s="62" t="str">
        <f>IFERROR(LARGE('N 55+'!$X:$X,X$30),"")</f>
        <v/>
      </c>
      <c r="Y51" s="62" t="str">
        <f>IFERROR(LARGE('N 55+'!$X:$X,Y$30),"")</f>
        <v/>
      </c>
      <c r="Z51" s="62" t="str">
        <f>IFERROR(LARGE('N 55+'!$X:$X,Z$30),"")</f>
        <v/>
      </c>
      <c r="AA51" s="62" t="str">
        <f>IFERROR(LARGE('N 55+'!$X:$X,AA$30),"")</f>
        <v/>
      </c>
      <c r="AB51" s="62" t="str">
        <f>IFERROR(LARGE('N 55+'!$X:$X,AB$30),"")</f>
        <v/>
      </c>
      <c r="AC51" s="62" t="str">
        <f>IFERROR(LARGE('N 55+'!$X:$X,AC$30),"")</f>
        <v/>
      </c>
      <c r="AD51" s="62" t="str">
        <f>IFERROR(LARGE('N 55+'!$X:$X,AD$30),"")</f>
        <v/>
      </c>
      <c r="AE51" s="62" t="str">
        <f>IFERROR(LARGE('N 55+'!$X:$X,AE$30),"")</f>
        <v/>
      </c>
      <c r="AF51" s="62" t="str">
        <f>IFERROR(LARGE('N 55+'!$X:$X,AF$30),"")</f>
        <v/>
      </c>
      <c r="AG51" s="62" t="str">
        <f>IFERROR(LARGE('N 55+'!$X:$X,AG$30),"")</f>
        <v/>
      </c>
      <c r="AH51" s="62" t="str">
        <f>IFERROR(LARGE('N 55+'!$X:$X,AH$30),"")</f>
        <v/>
      </c>
      <c r="AI51" s="62" t="str">
        <f>IFERROR(LARGE('N 55+'!$X:$X,AI$30),"")</f>
        <v/>
      </c>
      <c r="AJ51" s="62" t="str">
        <f>IFERROR(LARGE('N 55+'!$X:$X,AJ$30),"")</f>
        <v/>
      </c>
      <c r="AK51" s="62" t="str">
        <f>IFERROR(LARGE('N 55+'!$X:$X,AK$30),"")</f>
        <v/>
      </c>
      <c r="AL51" s="62" t="str">
        <f>IFERROR(LARGE('N 55+'!$X:$X,AL$30),"")</f>
        <v/>
      </c>
      <c r="AM51" s="62" t="str">
        <f>IFERROR(LARGE('N 55+'!$X:$X,AM$30),"")</f>
        <v/>
      </c>
      <c r="AN51" s="62" t="str">
        <f>IFERROR(LARGE('N 55+'!$X:$X,AN$30),"")</f>
        <v/>
      </c>
      <c r="AO51" s="62" t="str">
        <f>IFERROR(LARGE('N 55+'!$X:$X,AO$30),"")</f>
        <v/>
      </c>
      <c r="AP51" s="62" t="str">
        <f>IFERROR(LARGE('N 55+'!$X:$X,AP$30),"")</f>
        <v/>
      </c>
      <c r="AQ51" s="62" t="str">
        <f>IFERROR(LARGE('N 55+'!$X:$X,AQ$30),"")</f>
        <v/>
      </c>
      <c r="AW51" s="140"/>
      <c r="AX51" s="140"/>
      <c r="AY51" s="140"/>
      <c r="BA51" s="280">
        <f t="shared" si="26"/>
        <v>0</v>
      </c>
      <c r="BB51" s="280">
        <f t="shared" si="27"/>
        <v>0</v>
      </c>
      <c r="BC51" s="280">
        <f t="shared" si="28"/>
        <v>0</v>
      </c>
      <c r="BD51" s="280">
        <f t="shared" si="29"/>
        <v>0</v>
      </c>
      <c r="BE51" s="280">
        <f t="shared" si="30"/>
        <v>0</v>
      </c>
      <c r="BF51" s="280">
        <f t="shared" si="31"/>
        <v>0</v>
      </c>
      <c r="BG51" s="280">
        <f t="shared" si="32"/>
        <v>0</v>
      </c>
      <c r="BH51" s="280">
        <f t="shared" si="33"/>
        <v>0</v>
      </c>
      <c r="BI51" s="280">
        <f t="shared" si="34"/>
        <v>0</v>
      </c>
      <c r="BJ51" s="280">
        <f t="shared" si="35"/>
        <v>0</v>
      </c>
      <c r="BK51" s="280">
        <f t="shared" si="36"/>
        <v>0</v>
      </c>
    </row>
    <row r="52" spans="1:63" hidden="1" x14ac:dyDescent="0.2">
      <c r="A52" s="54" t="s">
        <v>63</v>
      </c>
      <c r="B52" s="60"/>
      <c r="D52" s="237" t="str">
        <f>IFERROR(LARGE('M 35-59'!$Y:$Y,D$30),"")</f>
        <v/>
      </c>
      <c r="E52" s="237" t="str">
        <f>IFERROR(LARGE('M 35-59'!$Y:$Y,E$30),"")</f>
        <v/>
      </c>
      <c r="F52" s="237" t="str">
        <f>IFERROR(LARGE('M 35-59'!$Y:$Y,F$30),"")</f>
        <v/>
      </c>
      <c r="G52" s="237" t="str">
        <f>IFERROR(LARGE('M 35-59'!$Y:$Y,G$30),"")</f>
        <v/>
      </c>
      <c r="H52" s="237" t="str">
        <f>IFERROR(LARGE('M 35-59'!$Y:$Y,H$30),"")</f>
        <v/>
      </c>
      <c r="I52" s="237" t="str">
        <f>IFERROR(LARGE('M 35-59'!$Y:$Y,I$30),"")</f>
        <v/>
      </c>
      <c r="J52" s="237" t="str">
        <f>IFERROR(LARGE('M 35-59'!$Y:$Y,J$30),"")</f>
        <v/>
      </c>
      <c r="K52" s="237" t="str">
        <f>IFERROR(LARGE('M 35-59'!$Y:$Y,K$30),"")</f>
        <v/>
      </c>
      <c r="L52" s="237" t="str">
        <f>IFERROR(LARGE('M 35-59'!$Y:$Y,L$30),"")</f>
        <v/>
      </c>
      <c r="M52" s="237" t="str">
        <f>IFERROR(LARGE('M 35-59'!$Y:$Y,M$30),"")</f>
        <v/>
      </c>
      <c r="N52" s="237" t="str">
        <f>IFERROR(LARGE('M 35-59'!$Y:$Y,N$30),"")</f>
        <v/>
      </c>
      <c r="O52" s="237" t="str">
        <f>IFERROR(LARGE('M 35-59'!$Y:$Y,O$30),"")</f>
        <v/>
      </c>
      <c r="P52" s="237" t="str">
        <f>IFERROR(LARGE('M 35-59'!$Y:$Y,P$30),"")</f>
        <v/>
      </c>
      <c r="Q52" s="237" t="str">
        <f>IFERROR(LARGE('M 35-59'!$Y:$Y,Q$30),"")</f>
        <v/>
      </c>
      <c r="R52" s="237" t="str">
        <f>IFERROR(LARGE('M 35-59'!$Y:$Y,R$30),"")</f>
        <v/>
      </c>
      <c r="S52" s="237" t="str">
        <f>IFERROR(LARGE('M 35-59'!$Y:$Y,S$30),"")</f>
        <v/>
      </c>
      <c r="T52" s="237" t="str">
        <f>IFERROR(LARGE('M 35-59'!$Y:$Y,T$30),"")</f>
        <v/>
      </c>
      <c r="U52" s="237" t="str">
        <f>IFERROR(LARGE('M 35-59'!$Y:$Y,U$30),"")</f>
        <v/>
      </c>
      <c r="V52" s="237" t="str">
        <f>IFERROR(LARGE('M 35-59'!$Y:$Y,V$30),"")</f>
        <v/>
      </c>
      <c r="W52" s="237" t="str">
        <f>IFERROR(LARGE('M 35-59'!$Y:$Y,W$30),"")</f>
        <v/>
      </c>
      <c r="X52" s="237" t="str">
        <f>IFERROR(LARGE('M 35-59'!$Y:$Y,X$30),"")</f>
        <v/>
      </c>
      <c r="Y52" s="237" t="str">
        <f>IFERROR(LARGE('M 35-59'!$Y:$Y,Y$30),"")</f>
        <v/>
      </c>
      <c r="Z52" s="237" t="str">
        <f>IFERROR(LARGE('M 35-59'!$Y:$Y,Z$30),"")</f>
        <v/>
      </c>
      <c r="AA52" s="237" t="str">
        <f>IFERROR(LARGE('M 35-59'!$Y:$Y,AA$30),"")</f>
        <v/>
      </c>
      <c r="AB52" s="237" t="str">
        <f>IFERROR(LARGE('M 35-59'!$Y:$Y,AB$30),"")</f>
        <v/>
      </c>
      <c r="AC52" s="237" t="str">
        <f>IFERROR(LARGE('M 35-59'!$Y:$Y,AC$30),"")</f>
        <v/>
      </c>
      <c r="AD52" s="237" t="str">
        <f>IFERROR(LARGE('M 35-59'!$Y:$Y,AD$30),"")</f>
        <v/>
      </c>
      <c r="AE52" s="237" t="str">
        <f>IFERROR(LARGE('M 35-59'!$Y:$Y,AE$30),"")</f>
        <v/>
      </c>
      <c r="AF52" s="237" t="str">
        <f>IFERROR(LARGE('M 35-59'!$Y:$Y,AF$30),"")</f>
        <v/>
      </c>
      <c r="AG52" s="237" t="str">
        <f>IFERROR(LARGE('M 35-59'!$Y:$Y,AG$30),"")</f>
        <v/>
      </c>
      <c r="AH52" s="237" t="str">
        <f>IFERROR(LARGE('M 35-59'!$Y:$Y,AH$30),"")</f>
        <v/>
      </c>
      <c r="AI52" s="237" t="str">
        <f>IFERROR(LARGE('M 35-59'!$Y:$Y,AI$30),"")</f>
        <v/>
      </c>
      <c r="AJ52" s="237" t="str">
        <f>IFERROR(LARGE('M 35-59'!$Y:$Y,AJ$30),"")</f>
        <v/>
      </c>
      <c r="AK52" s="237" t="str">
        <f>IFERROR(LARGE('M 35-59'!$Y:$Y,AK$30),"")</f>
        <v/>
      </c>
      <c r="AL52" s="237" t="str">
        <f>IFERROR(LARGE('M 35-59'!$Y:$Y,AL$30),"")</f>
        <v/>
      </c>
      <c r="AM52" s="237" t="str">
        <f>IFERROR(LARGE('M 35-59'!$Y:$Y,AM$30),"")</f>
        <v/>
      </c>
      <c r="AN52" s="237" t="str">
        <f>IFERROR(LARGE('M 35-59'!$Y:$Y,AN$30),"")</f>
        <v/>
      </c>
      <c r="AO52" s="237" t="str">
        <f>IFERROR(LARGE('M 35-59'!$Y:$Y,AO$30),"")</f>
        <v/>
      </c>
      <c r="AP52" s="237" t="str">
        <f>IFERROR(LARGE('M 35-59'!$Y:$Y,AP$30),"")</f>
        <v/>
      </c>
      <c r="AQ52" s="237" t="str">
        <f>IFERROR(LARGE('M 35-59'!$Y:$Y,AQ$30),"")</f>
        <v/>
      </c>
      <c r="AW52" s="140"/>
      <c r="AX52" s="140"/>
      <c r="AY52" s="140"/>
      <c r="BA52" s="280">
        <f t="shared" si="26"/>
        <v>0</v>
      </c>
      <c r="BB52" s="280">
        <f t="shared" si="27"/>
        <v>0</v>
      </c>
      <c r="BC52" s="280">
        <f t="shared" si="28"/>
        <v>0</v>
      </c>
      <c r="BD52" s="280">
        <f t="shared" si="29"/>
        <v>0</v>
      </c>
      <c r="BE52" s="280">
        <f t="shared" si="30"/>
        <v>0</v>
      </c>
      <c r="BF52" s="280">
        <f t="shared" si="31"/>
        <v>0</v>
      </c>
      <c r="BG52" s="280">
        <f t="shared" si="32"/>
        <v>0</v>
      </c>
      <c r="BH52" s="280">
        <f t="shared" si="33"/>
        <v>0</v>
      </c>
      <c r="BI52" s="280">
        <f t="shared" si="34"/>
        <v>0</v>
      </c>
      <c r="BJ52" s="280">
        <f t="shared" si="35"/>
        <v>0</v>
      </c>
      <c r="BK52" s="280">
        <f t="shared" si="36"/>
        <v>0</v>
      </c>
    </row>
    <row r="53" spans="1:63" hidden="1" x14ac:dyDescent="0.2">
      <c r="B53" s="60"/>
      <c r="D53" s="62" t="str">
        <f>IFERROR(LARGE('M 60+'!$Y:$Y,D$30),"")</f>
        <v/>
      </c>
      <c r="E53" s="62" t="str">
        <f>IFERROR(LARGE('M 60+'!$Y:$Y,E$30),"")</f>
        <v/>
      </c>
      <c r="F53" s="62" t="str">
        <f>IFERROR(LARGE('M 60+'!$Y:$Y,F$30),"")</f>
        <v/>
      </c>
      <c r="G53" s="62" t="str">
        <f>IFERROR(LARGE('M 60+'!$Y:$Y,G$30),"")</f>
        <v/>
      </c>
      <c r="H53" s="62" t="str">
        <f>IFERROR(LARGE('M 60+'!$Y:$Y,H$30),"")</f>
        <v/>
      </c>
      <c r="I53" s="62" t="str">
        <f>IFERROR(LARGE('M 60+'!$Y:$Y,I$30),"")</f>
        <v/>
      </c>
      <c r="J53" s="62" t="str">
        <f>IFERROR(LARGE('M 60+'!$Y:$Y,J$30),"")</f>
        <v/>
      </c>
      <c r="K53" s="62" t="str">
        <f>IFERROR(LARGE('M 60+'!$Y:$Y,K$30),"")</f>
        <v/>
      </c>
      <c r="L53" s="62" t="str">
        <f>IFERROR(LARGE('M 60+'!$Y:$Y,L$30),"")</f>
        <v/>
      </c>
      <c r="M53" s="62" t="str">
        <f>IFERROR(LARGE('M 60+'!$Y:$Y,M$30),"")</f>
        <v/>
      </c>
      <c r="N53" s="62" t="str">
        <f>IFERROR(LARGE('M 60+'!$Y:$Y,N$30),"")</f>
        <v/>
      </c>
      <c r="O53" s="62" t="str">
        <f>IFERROR(LARGE('M 60+'!$Y:$Y,O$30),"")</f>
        <v/>
      </c>
      <c r="P53" s="62" t="str">
        <f>IFERROR(LARGE('M 60+'!$Y:$Y,P$30),"")</f>
        <v/>
      </c>
      <c r="Q53" s="62" t="str">
        <f>IFERROR(LARGE('M 60+'!$Y:$Y,Q$30),"")</f>
        <v/>
      </c>
      <c r="R53" s="62" t="str">
        <f>IFERROR(LARGE('M 60+'!$Y:$Y,R$30),"")</f>
        <v/>
      </c>
      <c r="S53" s="62" t="str">
        <f>IFERROR(LARGE('M 60+'!$Y:$Y,S$30),"")</f>
        <v/>
      </c>
      <c r="T53" s="62" t="str">
        <f>IFERROR(LARGE('M 60+'!$Y:$Y,T$30),"")</f>
        <v/>
      </c>
      <c r="U53" s="62" t="str">
        <f>IFERROR(LARGE('M 60+'!$Y:$Y,U$30),"")</f>
        <v/>
      </c>
      <c r="V53" s="62" t="str">
        <f>IFERROR(LARGE('M 60+'!$Y:$Y,V$30),"")</f>
        <v/>
      </c>
      <c r="W53" s="62" t="str">
        <f>IFERROR(LARGE('M 60+'!$Y:$Y,W$30),"")</f>
        <v/>
      </c>
      <c r="X53" s="62" t="str">
        <f>IFERROR(LARGE('M 60+'!$Y:$Y,X$30),"")</f>
        <v/>
      </c>
      <c r="Y53" s="62" t="str">
        <f>IFERROR(LARGE('M 60+'!$Y:$Y,Y$30),"")</f>
        <v/>
      </c>
      <c r="Z53" s="62" t="str">
        <f>IFERROR(LARGE('M 60+'!$Y:$Y,Z$30),"")</f>
        <v/>
      </c>
      <c r="AA53" s="62" t="str">
        <f>IFERROR(LARGE('M 60+'!$Y:$Y,AA$30),"")</f>
        <v/>
      </c>
      <c r="AB53" s="62" t="str">
        <f>IFERROR(LARGE('M 60+'!$Y:$Y,AB$30),"")</f>
        <v/>
      </c>
      <c r="AC53" s="62" t="str">
        <f>IFERROR(LARGE('M 60+'!$Y:$Y,AC$30),"")</f>
        <v/>
      </c>
      <c r="AD53" s="62" t="str">
        <f>IFERROR(LARGE('M 60+'!$Y:$Y,AD$30),"")</f>
        <v/>
      </c>
      <c r="AE53" s="62" t="str">
        <f>IFERROR(LARGE('M 60+'!$Y:$Y,AE$30),"")</f>
        <v/>
      </c>
      <c r="AF53" s="62" t="str">
        <f>IFERROR(LARGE('M 60+'!$Y:$Y,AF$30),"")</f>
        <v/>
      </c>
      <c r="AG53" s="62" t="str">
        <f>IFERROR(LARGE('M 60+'!$Y:$Y,AG$30),"")</f>
        <v/>
      </c>
      <c r="AH53" s="62" t="str">
        <f>IFERROR(LARGE('M 60+'!$Y:$Y,AH$30),"")</f>
        <v/>
      </c>
      <c r="AI53" s="62" t="str">
        <f>IFERROR(LARGE('M 60+'!$Y:$Y,AI$30),"")</f>
        <v/>
      </c>
      <c r="AJ53" s="62" t="str">
        <f>IFERROR(LARGE('M 60+'!$Y:$Y,AJ$30),"")</f>
        <v/>
      </c>
      <c r="AK53" s="62" t="str">
        <f>IFERROR(LARGE('M 60+'!$Y:$Y,AK$30),"")</f>
        <v/>
      </c>
      <c r="AL53" s="62" t="str">
        <f>IFERROR(LARGE('M 60+'!$Y:$Y,AL$30),"")</f>
        <v/>
      </c>
      <c r="AM53" s="62" t="str">
        <f>IFERROR(LARGE('M 60+'!$Y:$Y,AM$30),"")</f>
        <v/>
      </c>
      <c r="AN53" s="62" t="str">
        <f>IFERROR(LARGE('M 60+'!$Y:$Y,AN$30),"")</f>
        <v/>
      </c>
      <c r="AO53" s="62" t="str">
        <f>IFERROR(LARGE('M 60+'!$Y:$Y,AO$30),"")</f>
        <v/>
      </c>
      <c r="AP53" s="62" t="str">
        <f>IFERROR(LARGE('M 60+'!$Y:$Y,AP$30),"")</f>
        <v/>
      </c>
      <c r="AQ53" s="62" t="str">
        <f>IFERROR(LARGE('M 60+'!$Y:$Y,AQ$30),"")</f>
        <v/>
      </c>
      <c r="AW53" s="140"/>
      <c r="AX53" s="140"/>
      <c r="AY53" s="140"/>
      <c r="BA53" s="280">
        <f t="shared" si="26"/>
        <v>0</v>
      </c>
      <c r="BB53" s="280">
        <f t="shared" si="27"/>
        <v>0</v>
      </c>
      <c r="BC53" s="280">
        <f t="shared" si="28"/>
        <v>0</v>
      </c>
      <c r="BD53" s="280">
        <f t="shared" si="29"/>
        <v>0</v>
      </c>
      <c r="BE53" s="280">
        <f t="shared" si="30"/>
        <v>0</v>
      </c>
      <c r="BF53" s="280">
        <f t="shared" si="31"/>
        <v>0</v>
      </c>
      <c r="BG53" s="280">
        <f t="shared" si="32"/>
        <v>0</v>
      </c>
      <c r="BH53" s="280">
        <f t="shared" si="33"/>
        <v>0</v>
      </c>
      <c r="BI53" s="280">
        <f t="shared" si="34"/>
        <v>0</v>
      </c>
      <c r="BJ53" s="280">
        <f t="shared" si="35"/>
        <v>0</v>
      </c>
      <c r="BK53" s="280">
        <f t="shared" si="36"/>
        <v>0</v>
      </c>
    </row>
    <row r="54" spans="1:63" hidden="1" x14ac:dyDescent="0.2">
      <c r="B54" s="61"/>
      <c r="D54" s="62" t="str">
        <f>IFERROR(LARGE('N 35-54'!$Y:$Y,D$30),"")</f>
        <v/>
      </c>
      <c r="E54" s="62" t="str">
        <f>IFERROR(LARGE('N 35-54'!$Y:$Y,E$30),"")</f>
        <v/>
      </c>
      <c r="F54" s="62" t="str">
        <f>IFERROR(LARGE('N 35-54'!$Y:$Y,F$30),"")</f>
        <v/>
      </c>
      <c r="G54" s="62" t="str">
        <f>IFERROR(LARGE('N 35-54'!$Y:$Y,G$30),"")</f>
        <v/>
      </c>
      <c r="H54" s="62" t="str">
        <f>IFERROR(LARGE('N 35-54'!$Y:$Y,H$30),"")</f>
        <v/>
      </c>
      <c r="I54" s="62" t="str">
        <f>IFERROR(LARGE('N 35-54'!$Y:$Y,I$30),"")</f>
        <v/>
      </c>
      <c r="J54" s="62" t="str">
        <f>IFERROR(LARGE('N 35-54'!$Y:$Y,J$30),"")</f>
        <v/>
      </c>
      <c r="K54" s="62" t="str">
        <f>IFERROR(LARGE('N 35-54'!$Y:$Y,K$30),"")</f>
        <v/>
      </c>
      <c r="L54" s="62" t="str">
        <f>IFERROR(LARGE('N 35-54'!$Y:$Y,L$30),"")</f>
        <v/>
      </c>
      <c r="M54" s="62" t="str">
        <f>IFERROR(LARGE('N 35-54'!$Y:$Y,M$30),"")</f>
        <v/>
      </c>
      <c r="N54" s="62" t="str">
        <f>IFERROR(LARGE('N 35-54'!$Y:$Y,N$30),"")</f>
        <v/>
      </c>
      <c r="O54" s="62" t="str">
        <f>IFERROR(LARGE('N 35-54'!$Y:$Y,O$30),"")</f>
        <v/>
      </c>
      <c r="P54" s="62" t="str">
        <f>IFERROR(LARGE('N 35-54'!$Y:$Y,P$30),"")</f>
        <v/>
      </c>
      <c r="Q54" s="62" t="str">
        <f>IFERROR(LARGE('N 35-54'!$Y:$Y,Q$30),"")</f>
        <v/>
      </c>
      <c r="R54" s="62" t="str">
        <f>IFERROR(LARGE('N 35-54'!$Y:$Y,R$30),"")</f>
        <v/>
      </c>
      <c r="S54" s="62" t="str">
        <f>IFERROR(LARGE('N 35-54'!$Y:$Y,S$30),"")</f>
        <v/>
      </c>
      <c r="T54" s="62" t="str">
        <f>IFERROR(LARGE('N 35-54'!$Y:$Y,T$30),"")</f>
        <v/>
      </c>
      <c r="U54" s="62" t="str">
        <f>IFERROR(LARGE('N 35-54'!$Y:$Y,U$30),"")</f>
        <v/>
      </c>
      <c r="V54" s="62" t="str">
        <f>IFERROR(LARGE('N 35-54'!$Y:$Y,V$30),"")</f>
        <v/>
      </c>
      <c r="W54" s="62" t="str">
        <f>IFERROR(LARGE('N 35-54'!$Y:$Y,W$30),"")</f>
        <v/>
      </c>
      <c r="X54" s="62" t="str">
        <f>IFERROR(LARGE('N 35-54'!$Y:$Y,X$30),"")</f>
        <v/>
      </c>
      <c r="Y54" s="62" t="str">
        <f>IFERROR(LARGE('N 35-54'!$Y:$Y,Y$30),"")</f>
        <v/>
      </c>
      <c r="Z54" s="62" t="str">
        <f>IFERROR(LARGE('N 35-54'!$Y:$Y,Z$30),"")</f>
        <v/>
      </c>
      <c r="AA54" s="62" t="str">
        <f>IFERROR(LARGE('N 35-54'!$Y:$Y,AA$30),"")</f>
        <v/>
      </c>
      <c r="AB54" s="62" t="str">
        <f>IFERROR(LARGE('N 35-54'!$Y:$Y,AB$30),"")</f>
        <v/>
      </c>
      <c r="AC54" s="62" t="str">
        <f>IFERROR(LARGE('N 35-54'!$Y:$Y,AC$30),"")</f>
        <v/>
      </c>
      <c r="AD54" s="62" t="str">
        <f>IFERROR(LARGE('N 35-54'!$Y:$Y,AD$30),"")</f>
        <v/>
      </c>
      <c r="AE54" s="62" t="str">
        <f>IFERROR(LARGE('N 35-54'!$Y:$Y,AE$30),"")</f>
        <v/>
      </c>
      <c r="AF54" s="62" t="str">
        <f>IFERROR(LARGE('N 35-54'!$Y:$Y,AF$30),"")</f>
        <v/>
      </c>
      <c r="AG54" s="62" t="str">
        <f>IFERROR(LARGE('N 35-54'!$Y:$Y,AG$30),"")</f>
        <v/>
      </c>
      <c r="AH54" s="62" t="str">
        <f>IFERROR(LARGE('N 35-54'!$Y:$Y,AH$30),"")</f>
        <v/>
      </c>
      <c r="AI54" s="62" t="str">
        <f>IFERROR(LARGE('N 35-54'!$Y:$Y,AI$30),"")</f>
        <v/>
      </c>
      <c r="AJ54" s="62" t="str">
        <f>IFERROR(LARGE('N 35-54'!$Y:$Y,AJ$30),"")</f>
        <v/>
      </c>
      <c r="AK54" s="62" t="str">
        <f>IFERROR(LARGE('N 35-54'!$Y:$Y,AK$30),"")</f>
        <v/>
      </c>
      <c r="AL54" s="62" t="str">
        <f>IFERROR(LARGE('N 35-54'!$Y:$Y,AL$30),"")</f>
        <v/>
      </c>
      <c r="AM54" s="62" t="str">
        <f>IFERROR(LARGE('N 35-54'!$Y:$Y,AM$30),"")</f>
        <v/>
      </c>
      <c r="AN54" s="62" t="str">
        <f>IFERROR(LARGE('N 35-54'!$Y:$Y,AN$30),"")</f>
        <v/>
      </c>
      <c r="AO54" s="62" t="str">
        <f>IFERROR(LARGE('N 35-54'!$Y:$Y,AO$30),"")</f>
        <v/>
      </c>
      <c r="AP54" s="62" t="str">
        <f>IFERROR(LARGE('N 35-54'!$Y:$Y,AP$30),"")</f>
        <v/>
      </c>
      <c r="AQ54" s="62" t="str">
        <f>IFERROR(LARGE('N 35-54'!$Y:$Y,AQ$30),"")</f>
        <v/>
      </c>
      <c r="AW54" s="140"/>
      <c r="AX54" s="140"/>
      <c r="AY54" s="140"/>
      <c r="BA54" s="280">
        <f t="shared" si="26"/>
        <v>0</v>
      </c>
      <c r="BB54" s="280">
        <f t="shared" si="27"/>
        <v>0</v>
      </c>
      <c r="BC54" s="280">
        <f t="shared" si="28"/>
        <v>0</v>
      </c>
      <c r="BD54" s="280">
        <f t="shared" si="29"/>
        <v>0</v>
      </c>
      <c r="BE54" s="280">
        <f t="shared" si="30"/>
        <v>0</v>
      </c>
      <c r="BF54" s="280">
        <f t="shared" si="31"/>
        <v>0</v>
      </c>
      <c r="BG54" s="280">
        <f t="shared" si="32"/>
        <v>0</v>
      </c>
      <c r="BH54" s="280">
        <f t="shared" si="33"/>
        <v>0</v>
      </c>
      <c r="BI54" s="280">
        <f t="shared" si="34"/>
        <v>0</v>
      </c>
      <c r="BJ54" s="280">
        <f t="shared" si="35"/>
        <v>0</v>
      </c>
      <c r="BK54" s="280">
        <f t="shared" si="36"/>
        <v>0</v>
      </c>
    </row>
    <row r="55" spans="1:63" hidden="1" x14ac:dyDescent="0.2">
      <c r="B55" s="61"/>
      <c r="D55" s="62" t="str">
        <f>IFERROR(LARGE('N 55+'!$Y:$Y,D$30),"")</f>
        <v/>
      </c>
      <c r="E55" s="62" t="str">
        <f>IFERROR(LARGE('N 55+'!$Y:$Y,E$30),"")</f>
        <v/>
      </c>
      <c r="F55" s="62" t="str">
        <f>IFERROR(LARGE('N 55+'!$Y:$Y,F$30),"")</f>
        <v/>
      </c>
      <c r="G55" s="62" t="str">
        <f>IFERROR(LARGE('N 55+'!$Y:$Y,G$30),"")</f>
        <v/>
      </c>
      <c r="H55" s="62" t="str">
        <f>IFERROR(LARGE('N 55+'!$Y:$Y,H$30),"")</f>
        <v/>
      </c>
      <c r="I55" s="62" t="str">
        <f>IFERROR(LARGE('N 55+'!$Y:$Y,I$30),"")</f>
        <v/>
      </c>
      <c r="J55" s="62" t="str">
        <f>IFERROR(LARGE('N 55+'!$Y:$Y,J$30),"")</f>
        <v/>
      </c>
      <c r="K55" s="62" t="str">
        <f>IFERROR(LARGE('N 55+'!$Y:$Y,K$30),"")</f>
        <v/>
      </c>
      <c r="L55" s="62" t="str">
        <f>IFERROR(LARGE('N 55+'!$Y:$Y,L$30),"")</f>
        <v/>
      </c>
      <c r="M55" s="62" t="str">
        <f>IFERROR(LARGE('N 55+'!$Y:$Y,M$30),"")</f>
        <v/>
      </c>
      <c r="N55" s="62" t="str">
        <f>IFERROR(LARGE('N 55+'!$Y:$Y,N$30),"")</f>
        <v/>
      </c>
      <c r="O55" s="62" t="str">
        <f>IFERROR(LARGE('N 55+'!$Y:$Y,O$30),"")</f>
        <v/>
      </c>
      <c r="P55" s="62" t="str">
        <f>IFERROR(LARGE('N 55+'!$Y:$Y,P$30),"")</f>
        <v/>
      </c>
      <c r="Q55" s="62" t="str">
        <f>IFERROR(LARGE('N 55+'!$Y:$Y,Q$30),"")</f>
        <v/>
      </c>
      <c r="R55" s="62" t="str">
        <f>IFERROR(LARGE('N 55+'!$Y:$Y,R$30),"")</f>
        <v/>
      </c>
      <c r="S55" s="62" t="str">
        <f>IFERROR(LARGE('N 55+'!$Y:$Y,S$30),"")</f>
        <v/>
      </c>
      <c r="T55" s="62" t="str">
        <f>IFERROR(LARGE('N 55+'!$Y:$Y,T$30),"")</f>
        <v/>
      </c>
      <c r="U55" s="62" t="str">
        <f>IFERROR(LARGE('N 55+'!$Y:$Y,U$30),"")</f>
        <v/>
      </c>
      <c r="V55" s="62" t="str">
        <f>IFERROR(LARGE('N 55+'!$Y:$Y,V$30),"")</f>
        <v/>
      </c>
      <c r="W55" s="62" t="str">
        <f>IFERROR(LARGE('N 55+'!$Y:$Y,W$30),"")</f>
        <v/>
      </c>
      <c r="X55" s="62" t="str">
        <f>IFERROR(LARGE('N 55+'!$Y:$Y,X$30),"")</f>
        <v/>
      </c>
      <c r="Y55" s="62" t="str">
        <f>IFERROR(LARGE('N 55+'!$Y:$Y,Y$30),"")</f>
        <v/>
      </c>
      <c r="Z55" s="62" t="str">
        <f>IFERROR(LARGE('N 55+'!$Y:$Y,Z$30),"")</f>
        <v/>
      </c>
      <c r="AA55" s="62" t="str">
        <f>IFERROR(LARGE('N 55+'!$Y:$Y,AA$30),"")</f>
        <v/>
      </c>
      <c r="AB55" s="62" t="str">
        <f>IFERROR(LARGE('N 55+'!$Y:$Y,AB$30),"")</f>
        <v/>
      </c>
      <c r="AC55" s="62" t="str">
        <f>IFERROR(LARGE('N 55+'!$Y:$Y,AC$30),"")</f>
        <v/>
      </c>
      <c r="AD55" s="62" t="str">
        <f>IFERROR(LARGE('N 55+'!$Y:$Y,AD$30),"")</f>
        <v/>
      </c>
      <c r="AE55" s="62" t="str">
        <f>IFERROR(LARGE('N 55+'!$Y:$Y,AE$30),"")</f>
        <v/>
      </c>
      <c r="AF55" s="62" t="str">
        <f>IFERROR(LARGE('N 55+'!$Y:$Y,AF$30),"")</f>
        <v/>
      </c>
      <c r="AG55" s="62" t="str">
        <f>IFERROR(LARGE('N 55+'!$Y:$Y,AG$30),"")</f>
        <v/>
      </c>
      <c r="AH55" s="62" t="str">
        <f>IFERROR(LARGE('N 55+'!$Y:$Y,AH$30),"")</f>
        <v/>
      </c>
      <c r="AI55" s="62" t="str">
        <f>IFERROR(LARGE('N 55+'!$Y:$Y,AI$30),"")</f>
        <v/>
      </c>
      <c r="AJ55" s="62" t="str">
        <f>IFERROR(LARGE('N 55+'!$Y:$Y,AJ$30),"")</f>
        <v/>
      </c>
      <c r="AK55" s="62" t="str">
        <f>IFERROR(LARGE('N 55+'!$Y:$Y,AK$30),"")</f>
        <v/>
      </c>
      <c r="AL55" s="62" t="str">
        <f>IFERROR(LARGE('N 55+'!$Y:$Y,AL$30),"")</f>
        <v/>
      </c>
      <c r="AM55" s="62" t="str">
        <f>IFERROR(LARGE('N 55+'!$Y:$Y,AM$30),"")</f>
        <v/>
      </c>
      <c r="AN55" s="62" t="str">
        <f>IFERROR(LARGE('N 55+'!$Y:$Y,AN$30),"")</f>
        <v/>
      </c>
      <c r="AO55" s="62" t="str">
        <f>IFERROR(LARGE('N 55+'!$Y:$Y,AO$30),"")</f>
        <v/>
      </c>
      <c r="AP55" s="62" t="str">
        <f>IFERROR(LARGE('N 55+'!$Y:$Y,AP$30),"")</f>
        <v/>
      </c>
      <c r="AQ55" s="62" t="str">
        <f>IFERROR(LARGE('N 55+'!$Y:$Y,AQ$30),"")</f>
        <v/>
      </c>
      <c r="AW55" s="140"/>
      <c r="AX55" s="140"/>
      <c r="AY55" s="140"/>
      <c r="BA55" s="280">
        <f t="shared" si="26"/>
        <v>0</v>
      </c>
      <c r="BB55" s="280">
        <f t="shared" si="27"/>
        <v>0</v>
      </c>
      <c r="BC55" s="280">
        <f t="shared" si="28"/>
        <v>0</v>
      </c>
      <c r="BD55" s="280">
        <f t="shared" si="29"/>
        <v>0</v>
      </c>
      <c r="BE55" s="280">
        <f t="shared" si="30"/>
        <v>0</v>
      </c>
      <c r="BF55" s="280">
        <f t="shared" si="31"/>
        <v>0</v>
      </c>
      <c r="BG55" s="280">
        <f t="shared" si="32"/>
        <v>0</v>
      </c>
      <c r="BH55" s="280">
        <f t="shared" si="33"/>
        <v>0</v>
      </c>
      <c r="BI55" s="280">
        <f t="shared" si="34"/>
        <v>0</v>
      </c>
      <c r="BJ55" s="280">
        <f t="shared" si="35"/>
        <v>0</v>
      </c>
      <c r="BK55" s="280">
        <f t="shared" si="36"/>
        <v>0</v>
      </c>
    </row>
    <row r="56" spans="1:63" hidden="1" x14ac:dyDescent="0.2">
      <c r="A56" s="54" t="s">
        <v>66</v>
      </c>
      <c r="B56" s="60"/>
      <c r="D56" s="237">
        <f>IFERROR(LARGE('M 35-59'!$Z:$Z,D$30),"")</f>
        <v>4.0049999999999999</v>
      </c>
      <c r="E56" s="237" t="str">
        <f>IFERROR(LARGE('M 35-59'!$Z:$Z,E$30),"")</f>
        <v/>
      </c>
      <c r="F56" s="237" t="str">
        <f>IFERROR(LARGE('M 35-59'!$Z:$Z,F$30),"")</f>
        <v/>
      </c>
      <c r="G56" s="237" t="str">
        <f>IFERROR(LARGE('M 35-59'!$Z:$Z,G$30),"")</f>
        <v/>
      </c>
      <c r="H56" s="237" t="str">
        <f>IFERROR(LARGE('M 35-59'!$Z:$Z,H$30),"")</f>
        <v/>
      </c>
      <c r="I56" s="237" t="str">
        <f>IFERROR(LARGE('M 35-59'!$Z:$Z,I$30),"")</f>
        <v/>
      </c>
      <c r="J56" s="237" t="str">
        <f>IFERROR(LARGE('M 35-59'!$Z:$Z,J$30),"")</f>
        <v/>
      </c>
      <c r="K56" s="237" t="str">
        <f>IFERROR(LARGE('M 35-59'!$Z:$Z,K$30),"")</f>
        <v/>
      </c>
      <c r="L56" s="237" t="str">
        <f>IFERROR(LARGE('M 35-59'!$Z:$Z,L$30),"")</f>
        <v/>
      </c>
      <c r="M56" s="237" t="str">
        <f>IFERROR(LARGE('M 35-59'!$Z:$Z,M$30),"")</f>
        <v/>
      </c>
      <c r="N56" s="237" t="str">
        <f>IFERROR(LARGE('M 35-59'!$Z:$Z,N$30),"")</f>
        <v/>
      </c>
      <c r="O56" s="237" t="str">
        <f>IFERROR(LARGE('M 35-59'!$Z:$Z,O$30),"")</f>
        <v/>
      </c>
      <c r="P56" s="237" t="str">
        <f>IFERROR(LARGE('M 35-59'!$Z:$Z,P$30),"")</f>
        <v/>
      </c>
      <c r="Q56" s="237" t="str">
        <f>IFERROR(LARGE('M 35-59'!$Z:$Z,Q$30),"")</f>
        <v/>
      </c>
      <c r="R56" s="237" t="str">
        <f>IFERROR(LARGE('M 35-59'!$Z:$Z,R$30),"")</f>
        <v/>
      </c>
      <c r="S56" s="237" t="str">
        <f>IFERROR(LARGE('M 35-59'!$Z:$Z,S$30),"")</f>
        <v/>
      </c>
      <c r="T56" s="237" t="str">
        <f>IFERROR(LARGE('M 35-59'!$Z:$Z,T$30),"")</f>
        <v/>
      </c>
      <c r="U56" s="237" t="str">
        <f>IFERROR(LARGE('M 35-59'!$Z:$Z,U$30),"")</f>
        <v/>
      </c>
      <c r="V56" s="237" t="str">
        <f>IFERROR(LARGE('M 35-59'!$Z:$Z,V$30),"")</f>
        <v/>
      </c>
      <c r="W56" s="237" t="str">
        <f>IFERROR(LARGE('M 35-59'!$Z:$Z,W$30),"")</f>
        <v/>
      </c>
      <c r="X56" s="237" t="str">
        <f>IFERROR(LARGE('M 35-59'!$Z:$Z,X$30),"")</f>
        <v/>
      </c>
      <c r="Y56" s="237" t="str">
        <f>IFERROR(LARGE('M 35-59'!$Z:$Z,Y$30),"")</f>
        <v/>
      </c>
      <c r="Z56" s="237" t="str">
        <f>IFERROR(LARGE('M 35-59'!$Z:$Z,Z$30),"")</f>
        <v/>
      </c>
      <c r="AA56" s="237" t="str">
        <f>IFERROR(LARGE('M 35-59'!$Z:$Z,AA$30),"")</f>
        <v/>
      </c>
      <c r="AB56" s="237" t="str">
        <f>IFERROR(LARGE('M 35-59'!$Z:$Z,AB$30),"")</f>
        <v/>
      </c>
      <c r="AC56" s="237" t="str">
        <f>IFERROR(LARGE('M 35-59'!$Z:$Z,AC$30),"")</f>
        <v/>
      </c>
      <c r="AD56" s="237" t="str">
        <f>IFERROR(LARGE('M 35-59'!$Z:$Z,AD$30),"")</f>
        <v/>
      </c>
      <c r="AE56" s="237" t="str">
        <f>IFERROR(LARGE('M 35-59'!$Z:$Z,AE$30),"")</f>
        <v/>
      </c>
      <c r="AF56" s="237" t="str">
        <f>IFERROR(LARGE('M 35-59'!$Z:$Z,AF$30),"")</f>
        <v/>
      </c>
      <c r="AG56" s="237" t="str">
        <f>IFERROR(LARGE('M 35-59'!$Z:$Z,AG$30),"")</f>
        <v/>
      </c>
      <c r="AH56" s="237" t="str">
        <f>IFERROR(LARGE('M 35-59'!$Z:$Z,AH$30),"")</f>
        <v/>
      </c>
      <c r="AI56" s="237" t="str">
        <f>IFERROR(LARGE('M 35-59'!$Z:$Z,AI$30),"")</f>
        <v/>
      </c>
      <c r="AJ56" s="237" t="str">
        <f>IFERROR(LARGE('M 35-59'!$Z:$Z,AJ$30),"")</f>
        <v/>
      </c>
      <c r="AK56" s="237" t="str">
        <f>IFERROR(LARGE('M 35-59'!$Z:$Z,AK$30),"")</f>
        <v/>
      </c>
      <c r="AL56" s="237" t="str">
        <f>IFERROR(LARGE('M 35-59'!$Z:$Z,AL$30),"")</f>
        <v/>
      </c>
      <c r="AM56" s="237" t="str">
        <f>IFERROR(LARGE('M 35-59'!$Z:$Z,AM$30),"")</f>
        <v/>
      </c>
      <c r="AN56" s="237" t="str">
        <f>IFERROR(LARGE('M 35-59'!$Z:$Z,AN$30),"")</f>
        <v/>
      </c>
      <c r="AO56" s="237" t="str">
        <f>IFERROR(LARGE('M 35-59'!$Z:$Z,AO$30),"")</f>
        <v/>
      </c>
      <c r="AP56" s="237" t="str">
        <f>IFERROR(LARGE('M 35-59'!$Z:$Z,AP$30),"")</f>
        <v/>
      </c>
      <c r="AQ56" s="237" t="str">
        <f>IFERROR(LARGE('M 35-59'!$Z:$Z,AQ$30),"")</f>
        <v/>
      </c>
      <c r="AW56" s="140"/>
      <c r="AX56" s="140"/>
      <c r="AY56" s="140"/>
      <c r="BA56" s="280">
        <f t="shared" si="26"/>
        <v>0</v>
      </c>
      <c r="BB56" s="280">
        <f t="shared" si="27"/>
        <v>0</v>
      </c>
      <c r="BC56" s="280">
        <f t="shared" si="28"/>
        <v>0</v>
      </c>
      <c r="BD56" s="280">
        <f t="shared" si="29"/>
        <v>0</v>
      </c>
      <c r="BE56" s="280">
        <f t="shared" si="30"/>
        <v>0</v>
      </c>
      <c r="BF56" s="280">
        <f t="shared" si="31"/>
        <v>0</v>
      </c>
      <c r="BG56" s="280">
        <f t="shared" si="32"/>
        <v>0</v>
      </c>
      <c r="BH56" s="280">
        <f t="shared" si="33"/>
        <v>0</v>
      </c>
      <c r="BI56" s="280">
        <f t="shared" si="34"/>
        <v>0</v>
      </c>
      <c r="BJ56" s="280">
        <f t="shared" si="35"/>
        <v>0</v>
      </c>
      <c r="BK56" s="280">
        <f t="shared" si="36"/>
        <v>0</v>
      </c>
    </row>
    <row r="57" spans="1:63" hidden="1" x14ac:dyDescent="0.2">
      <c r="B57" s="60"/>
      <c r="D57" s="62">
        <f>IFERROR(LARGE('M 60+'!$Z:$Z,D$30),"")</f>
        <v>1.002</v>
      </c>
      <c r="E57" s="62" t="str">
        <f>IFERROR(LARGE('M 60+'!$Z:$Z,E$30),"")</f>
        <v/>
      </c>
      <c r="F57" s="62" t="str">
        <f>IFERROR(LARGE('M 60+'!$Z:$Z,F$30),"")</f>
        <v/>
      </c>
      <c r="G57" s="62" t="str">
        <f>IFERROR(LARGE('M 60+'!$Z:$Z,G$30),"")</f>
        <v/>
      </c>
      <c r="H57" s="62" t="str">
        <f>IFERROR(LARGE('M 60+'!$Z:$Z,H$30),"")</f>
        <v/>
      </c>
      <c r="I57" s="62" t="str">
        <f>IFERROR(LARGE('M 60+'!$Z:$Z,I$30),"")</f>
        <v/>
      </c>
      <c r="J57" s="62" t="str">
        <f>IFERROR(LARGE('M 60+'!$Z:$Z,J$30),"")</f>
        <v/>
      </c>
      <c r="K57" s="62" t="str">
        <f>IFERROR(LARGE('M 60+'!$Z:$Z,K$30),"")</f>
        <v/>
      </c>
      <c r="L57" s="62" t="str">
        <f>IFERROR(LARGE('M 60+'!$Z:$Z,L$30),"")</f>
        <v/>
      </c>
      <c r="M57" s="62" t="str">
        <f>IFERROR(LARGE('M 60+'!$Z:$Z,M$30),"")</f>
        <v/>
      </c>
      <c r="N57" s="62" t="str">
        <f>IFERROR(LARGE('M 60+'!$Z:$Z,N$30),"")</f>
        <v/>
      </c>
      <c r="O57" s="62" t="str">
        <f>IFERROR(LARGE('M 60+'!$Z:$Z,O$30),"")</f>
        <v/>
      </c>
      <c r="P57" s="62" t="str">
        <f>IFERROR(LARGE('M 60+'!$Z:$Z,P$30),"")</f>
        <v/>
      </c>
      <c r="Q57" s="62" t="str">
        <f>IFERROR(LARGE('M 60+'!$Z:$Z,Q$30),"")</f>
        <v/>
      </c>
      <c r="R57" s="62" t="str">
        <f>IFERROR(LARGE('M 60+'!$Z:$Z,R$30),"")</f>
        <v/>
      </c>
      <c r="S57" s="62" t="str">
        <f>IFERROR(LARGE('M 60+'!$Z:$Z,S$30),"")</f>
        <v/>
      </c>
      <c r="T57" s="62" t="str">
        <f>IFERROR(LARGE('M 60+'!$Z:$Z,T$30),"")</f>
        <v/>
      </c>
      <c r="U57" s="62" t="str">
        <f>IFERROR(LARGE('M 60+'!$Z:$Z,U$30),"")</f>
        <v/>
      </c>
      <c r="V57" s="62" t="str">
        <f>IFERROR(LARGE('M 60+'!$Z:$Z,V$30),"")</f>
        <v/>
      </c>
      <c r="W57" s="62" t="str">
        <f>IFERROR(LARGE('M 60+'!$Z:$Z,W$30),"")</f>
        <v/>
      </c>
      <c r="X57" s="62" t="str">
        <f>IFERROR(LARGE('M 60+'!$Z:$Z,X$30),"")</f>
        <v/>
      </c>
      <c r="Y57" s="62" t="str">
        <f>IFERROR(LARGE('M 60+'!$Z:$Z,Y$30),"")</f>
        <v/>
      </c>
      <c r="Z57" s="62" t="str">
        <f>IFERROR(LARGE('M 60+'!$Z:$Z,Z$30),"")</f>
        <v/>
      </c>
      <c r="AA57" s="62" t="str">
        <f>IFERROR(LARGE('M 60+'!$Z:$Z,AA$30),"")</f>
        <v/>
      </c>
      <c r="AB57" s="62" t="str">
        <f>IFERROR(LARGE('M 60+'!$Z:$Z,AB$30),"")</f>
        <v/>
      </c>
      <c r="AC57" s="62" t="str">
        <f>IFERROR(LARGE('M 60+'!$Z:$Z,AC$30),"")</f>
        <v/>
      </c>
      <c r="AD57" s="62" t="str">
        <f>IFERROR(LARGE('M 60+'!$Z:$Z,AD$30),"")</f>
        <v/>
      </c>
      <c r="AE57" s="62" t="str">
        <f>IFERROR(LARGE('M 60+'!$Z:$Z,AE$30),"")</f>
        <v/>
      </c>
      <c r="AF57" s="62" t="str">
        <f>IFERROR(LARGE('M 60+'!$Z:$Z,AF$30),"")</f>
        <v/>
      </c>
      <c r="AG57" s="62" t="str">
        <f>IFERROR(LARGE('M 60+'!$Z:$Z,AG$30),"")</f>
        <v/>
      </c>
      <c r="AH57" s="62" t="str">
        <f>IFERROR(LARGE('M 60+'!$Z:$Z,AH$30),"")</f>
        <v/>
      </c>
      <c r="AI57" s="62" t="str">
        <f>IFERROR(LARGE('M 60+'!$Z:$Z,AI$30),"")</f>
        <v/>
      </c>
      <c r="AJ57" s="62" t="str">
        <f>IFERROR(LARGE('M 60+'!$Z:$Z,AJ$30),"")</f>
        <v/>
      </c>
      <c r="AK57" s="62" t="str">
        <f>IFERROR(LARGE('M 60+'!$Z:$Z,AK$30),"")</f>
        <v/>
      </c>
      <c r="AL57" s="62" t="str">
        <f>IFERROR(LARGE('M 60+'!$Z:$Z,AL$30),"")</f>
        <v/>
      </c>
      <c r="AM57" s="62" t="str">
        <f>IFERROR(LARGE('M 60+'!$Z:$Z,AM$30),"")</f>
        <v/>
      </c>
      <c r="AN57" s="62" t="str">
        <f>IFERROR(LARGE('M 60+'!$Z:$Z,AN$30),"")</f>
        <v/>
      </c>
      <c r="AO57" s="62" t="str">
        <f>IFERROR(LARGE('M 60+'!$Z:$Z,AO$30),"")</f>
        <v/>
      </c>
      <c r="AP57" s="62" t="str">
        <f>IFERROR(LARGE('M 60+'!$Z:$Z,AP$30),"")</f>
        <v/>
      </c>
      <c r="AQ57" s="62" t="str">
        <f>IFERROR(LARGE('M 60+'!$Z:$Z,AQ$30),"")</f>
        <v/>
      </c>
      <c r="AW57" s="140"/>
      <c r="AX57" s="140"/>
      <c r="AY57" s="140"/>
      <c r="BA57" s="280">
        <f t="shared" si="26"/>
        <v>0</v>
      </c>
      <c r="BB57" s="280">
        <f t="shared" si="27"/>
        <v>0</v>
      </c>
      <c r="BC57" s="280">
        <f t="shared" si="28"/>
        <v>0</v>
      </c>
      <c r="BD57" s="280">
        <f t="shared" si="29"/>
        <v>0</v>
      </c>
      <c r="BE57" s="280">
        <f t="shared" si="30"/>
        <v>0</v>
      </c>
      <c r="BF57" s="280">
        <f t="shared" si="31"/>
        <v>0</v>
      </c>
      <c r="BG57" s="280">
        <f t="shared" si="32"/>
        <v>0</v>
      </c>
      <c r="BH57" s="280">
        <f t="shared" si="33"/>
        <v>0</v>
      </c>
      <c r="BI57" s="280">
        <f t="shared" si="34"/>
        <v>0</v>
      </c>
      <c r="BJ57" s="280">
        <f t="shared" si="35"/>
        <v>0</v>
      </c>
      <c r="BK57" s="280">
        <f t="shared" si="36"/>
        <v>0</v>
      </c>
    </row>
    <row r="58" spans="1:63" hidden="1" x14ac:dyDescent="0.2">
      <c r="B58" s="61"/>
      <c r="D58" s="62">
        <f>IFERROR(LARGE('N 35-54'!$Z:$Z,D$30),"")</f>
        <v>7.0000499999999999</v>
      </c>
      <c r="E58" s="62">
        <f>IFERROR(LARGE('N 35-54'!$Z:$Z,E$30),"")</f>
        <v>6.0000499999999999</v>
      </c>
      <c r="F58" s="62" t="str">
        <f>IFERROR(LARGE('N 35-54'!$Z:$Z,F$30),"")</f>
        <v/>
      </c>
      <c r="G58" s="62" t="str">
        <f>IFERROR(LARGE('N 35-54'!$Z:$Z,G$30),"")</f>
        <v/>
      </c>
      <c r="H58" s="62" t="str">
        <f>IFERROR(LARGE('N 35-54'!$Z:$Z,H$30),"")</f>
        <v/>
      </c>
      <c r="I58" s="62" t="str">
        <f>IFERROR(LARGE('N 35-54'!$Z:$Z,I$30),"")</f>
        <v/>
      </c>
      <c r="J58" s="62" t="str">
        <f>IFERROR(LARGE('N 35-54'!$Z:$Z,J$30),"")</f>
        <v/>
      </c>
      <c r="K58" s="62" t="str">
        <f>IFERROR(LARGE('N 35-54'!$Z:$Z,K$30),"")</f>
        <v/>
      </c>
      <c r="L58" s="62" t="str">
        <f>IFERROR(LARGE('N 35-54'!$Z:$Z,L$30),"")</f>
        <v/>
      </c>
      <c r="M58" s="62" t="str">
        <f>IFERROR(LARGE('N 35-54'!$Z:$Z,M$30),"")</f>
        <v/>
      </c>
      <c r="N58" s="62" t="str">
        <f>IFERROR(LARGE('N 35-54'!$Z:$Z,N$30),"")</f>
        <v/>
      </c>
      <c r="O58" s="62" t="str">
        <f>IFERROR(LARGE('N 35-54'!$Z:$Z,O$30),"")</f>
        <v/>
      </c>
      <c r="P58" s="62" t="str">
        <f>IFERROR(LARGE('N 35-54'!$Z:$Z,P$30),"")</f>
        <v/>
      </c>
      <c r="Q58" s="62" t="str">
        <f>IFERROR(LARGE('N 35-54'!$Z:$Z,Q$30),"")</f>
        <v/>
      </c>
      <c r="R58" s="62" t="str">
        <f>IFERROR(LARGE('N 35-54'!$Z:$Z,R$30),"")</f>
        <v/>
      </c>
      <c r="S58" s="62" t="str">
        <f>IFERROR(LARGE('N 35-54'!$Z:$Z,S$30),"")</f>
        <v/>
      </c>
      <c r="T58" s="62" t="str">
        <f>IFERROR(LARGE('N 35-54'!$Z:$Z,T$30),"")</f>
        <v/>
      </c>
      <c r="U58" s="62" t="str">
        <f>IFERROR(LARGE('N 35-54'!$Z:$Z,U$30),"")</f>
        <v/>
      </c>
      <c r="V58" s="62" t="str">
        <f>IFERROR(LARGE('N 35-54'!$Z:$Z,V$30),"")</f>
        <v/>
      </c>
      <c r="W58" s="62" t="str">
        <f>IFERROR(LARGE('N 35-54'!$Z:$Z,W$30),"")</f>
        <v/>
      </c>
      <c r="X58" s="62" t="str">
        <f>IFERROR(LARGE('N 35-54'!$Z:$Z,X$30),"")</f>
        <v/>
      </c>
      <c r="Y58" s="62" t="str">
        <f>IFERROR(LARGE('N 35-54'!$Z:$Z,Y$30),"")</f>
        <v/>
      </c>
      <c r="Z58" s="62" t="str">
        <f>IFERROR(LARGE('N 35-54'!$Z:$Z,Z$30),"")</f>
        <v/>
      </c>
      <c r="AA58" s="62" t="str">
        <f>IFERROR(LARGE('N 35-54'!$Z:$Z,AA$30),"")</f>
        <v/>
      </c>
      <c r="AB58" s="62" t="str">
        <f>IFERROR(LARGE('N 35-54'!$Z:$Z,AB$30),"")</f>
        <v/>
      </c>
      <c r="AC58" s="62" t="str">
        <f>IFERROR(LARGE('N 35-54'!$Z:$Z,AC$30),"")</f>
        <v/>
      </c>
      <c r="AD58" s="62" t="str">
        <f>IFERROR(LARGE('N 35-54'!$Z:$Z,AD$30),"")</f>
        <v/>
      </c>
      <c r="AE58" s="62" t="str">
        <f>IFERROR(LARGE('N 35-54'!$Z:$Z,AE$30),"")</f>
        <v/>
      </c>
      <c r="AF58" s="62" t="str">
        <f>IFERROR(LARGE('N 35-54'!$Z:$Z,AF$30),"")</f>
        <v/>
      </c>
      <c r="AG58" s="62" t="str">
        <f>IFERROR(LARGE('N 35-54'!$Z:$Z,AG$30),"")</f>
        <v/>
      </c>
      <c r="AH58" s="62" t="str">
        <f>IFERROR(LARGE('N 35-54'!$Z:$Z,AH$30),"")</f>
        <v/>
      </c>
      <c r="AI58" s="62" t="str">
        <f>IFERROR(LARGE('N 35-54'!$Z:$Z,AI$30),"")</f>
        <v/>
      </c>
      <c r="AJ58" s="62" t="str">
        <f>IFERROR(LARGE('N 35-54'!$Z:$Z,AJ$30),"")</f>
        <v/>
      </c>
      <c r="AK58" s="62" t="str">
        <f>IFERROR(LARGE('N 35-54'!$Z:$Z,AK$30),"")</f>
        <v/>
      </c>
      <c r="AL58" s="62" t="str">
        <f>IFERROR(LARGE('N 35-54'!$Z:$Z,AL$30),"")</f>
        <v/>
      </c>
      <c r="AM58" s="62" t="str">
        <f>IFERROR(LARGE('N 35-54'!$Z:$Z,AM$30),"")</f>
        <v/>
      </c>
      <c r="AN58" s="62" t="str">
        <f>IFERROR(LARGE('N 35-54'!$Z:$Z,AN$30),"")</f>
        <v/>
      </c>
      <c r="AO58" s="62" t="str">
        <f>IFERROR(LARGE('N 35-54'!$Z:$Z,AO$30),"")</f>
        <v/>
      </c>
      <c r="AP58" s="62" t="str">
        <f>IFERROR(LARGE('N 35-54'!$Z:$Z,AP$30),"")</f>
        <v/>
      </c>
      <c r="AQ58" s="62" t="str">
        <f>IFERROR(LARGE('N 35-54'!$Z:$Z,AQ$30),"")</f>
        <v/>
      </c>
      <c r="AW58" s="140"/>
      <c r="AX58" s="140"/>
      <c r="AY58" s="140"/>
      <c r="BA58" s="280">
        <f t="shared" si="26"/>
        <v>0</v>
      </c>
      <c r="BB58" s="280">
        <f t="shared" si="27"/>
        <v>0</v>
      </c>
      <c r="BC58" s="280">
        <f t="shared" si="28"/>
        <v>0</v>
      </c>
      <c r="BD58" s="280">
        <f t="shared" si="29"/>
        <v>0</v>
      </c>
      <c r="BE58" s="280">
        <f t="shared" si="30"/>
        <v>0</v>
      </c>
      <c r="BF58" s="280">
        <f t="shared" si="31"/>
        <v>0</v>
      </c>
      <c r="BG58" s="280">
        <f t="shared" si="32"/>
        <v>0</v>
      </c>
      <c r="BH58" s="280">
        <f t="shared" si="33"/>
        <v>0</v>
      </c>
      <c r="BI58" s="280">
        <f t="shared" si="34"/>
        <v>0</v>
      </c>
      <c r="BJ58" s="280">
        <f t="shared" si="35"/>
        <v>0</v>
      </c>
      <c r="BK58" s="280">
        <f t="shared" si="36"/>
        <v>0</v>
      </c>
    </row>
    <row r="59" spans="1:63" hidden="1" x14ac:dyDescent="0.2">
      <c r="B59" s="61"/>
      <c r="D59" s="62" t="str">
        <f>IFERROR(LARGE('N 55+'!$Z:$Z,D$30),"")</f>
        <v/>
      </c>
      <c r="E59" s="62" t="str">
        <f>IFERROR(LARGE('N 55+'!$Z:$Z,E$30),"")</f>
        <v/>
      </c>
      <c r="F59" s="62" t="str">
        <f>IFERROR(LARGE('N 55+'!$Z:$Z,F$30),"")</f>
        <v/>
      </c>
      <c r="G59" s="62" t="str">
        <f>IFERROR(LARGE('N 55+'!$Z:$Z,G$30),"")</f>
        <v/>
      </c>
      <c r="H59" s="62" t="str">
        <f>IFERROR(LARGE('N 55+'!$Z:$Z,H$30),"")</f>
        <v/>
      </c>
      <c r="I59" s="62" t="str">
        <f>IFERROR(LARGE('N 55+'!$Z:$Z,I$30),"")</f>
        <v/>
      </c>
      <c r="J59" s="62" t="str">
        <f>IFERROR(LARGE('N 55+'!$Z:$Z,J$30),"")</f>
        <v/>
      </c>
      <c r="K59" s="62" t="str">
        <f>IFERROR(LARGE('N 55+'!$Z:$Z,K$30),"")</f>
        <v/>
      </c>
      <c r="L59" s="62" t="str">
        <f>IFERROR(LARGE('N 55+'!$Z:$Z,L$30),"")</f>
        <v/>
      </c>
      <c r="M59" s="62" t="str">
        <f>IFERROR(LARGE('N 55+'!$Z:$Z,M$30),"")</f>
        <v/>
      </c>
      <c r="N59" s="62" t="str">
        <f>IFERROR(LARGE('N 55+'!$Z:$Z,N$30),"")</f>
        <v/>
      </c>
      <c r="O59" s="62" t="str">
        <f>IFERROR(LARGE('N 55+'!$Z:$Z,O$30),"")</f>
        <v/>
      </c>
      <c r="P59" s="62" t="str">
        <f>IFERROR(LARGE('N 55+'!$Z:$Z,P$30),"")</f>
        <v/>
      </c>
      <c r="Q59" s="62" t="str">
        <f>IFERROR(LARGE('N 55+'!$Z:$Z,Q$30),"")</f>
        <v/>
      </c>
      <c r="R59" s="62" t="str">
        <f>IFERROR(LARGE('N 55+'!$Z:$Z,R$30),"")</f>
        <v/>
      </c>
      <c r="S59" s="62" t="str">
        <f>IFERROR(LARGE('N 55+'!$Z:$Z,S$30),"")</f>
        <v/>
      </c>
      <c r="T59" s="62" t="str">
        <f>IFERROR(LARGE('N 55+'!$Z:$Z,T$30),"")</f>
        <v/>
      </c>
      <c r="U59" s="62" t="str">
        <f>IFERROR(LARGE('N 55+'!$Z:$Z,U$30),"")</f>
        <v/>
      </c>
      <c r="V59" s="62" t="str">
        <f>IFERROR(LARGE('N 55+'!$Z:$Z,V$30),"")</f>
        <v/>
      </c>
      <c r="W59" s="62" t="str">
        <f>IFERROR(LARGE('N 55+'!$Z:$Z,W$30),"")</f>
        <v/>
      </c>
      <c r="X59" s="62" t="str">
        <f>IFERROR(LARGE('N 55+'!$Z:$Z,X$30),"")</f>
        <v/>
      </c>
      <c r="Y59" s="62" t="str">
        <f>IFERROR(LARGE('N 55+'!$Z:$Z,Y$30),"")</f>
        <v/>
      </c>
      <c r="Z59" s="62" t="str">
        <f>IFERROR(LARGE('N 55+'!$Z:$Z,Z$30),"")</f>
        <v/>
      </c>
      <c r="AA59" s="62" t="str">
        <f>IFERROR(LARGE('N 55+'!$Z:$Z,AA$30),"")</f>
        <v/>
      </c>
      <c r="AB59" s="62" t="str">
        <f>IFERROR(LARGE('N 55+'!$Z:$Z,AB$30),"")</f>
        <v/>
      </c>
      <c r="AC59" s="62" t="str">
        <f>IFERROR(LARGE('N 55+'!$Z:$Z,AC$30),"")</f>
        <v/>
      </c>
      <c r="AD59" s="62" t="str">
        <f>IFERROR(LARGE('N 55+'!$Z:$Z,AD$30),"")</f>
        <v/>
      </c>
      <c r="AE59" s="62" t="str">
        <f>IFERROR(LARGE('N 55+'!$Z:$Z,AE$30),"")</f>
        <v/>
      </c>
      <c r="AF59" s="62" t="str">
        <f>IFERROR(LARGE('N 55+'!$Z:$Z,AF$30),"")</f>
        <v/>
      </c>
      <c r="AG59" s="62" t="str">
        <f>IFERROR(LARGE('N 55+'!$Z:$Z,AG$30),"")</f>
        <v/>
      </c>
      <c r="AH59" s="62" t="str">
        <f>IFERROR(LARGE('N 55+'!$Z:$Z,AH$30),"")</f>
        <v/>
      </c>
      <c r="AI59" s="62" t="str">
        <f>IFERROR(LARGE('N 55+'!$Z:$Z,AI$30),"")</f>
        <v/>
      </c>
      <c r="AJ59" s="62" t="str">
        <f>IFERROR(LARGE('N 55+'!$Z:$Z,AJ$30),"")</f>
        <v/>
      </c>
      <c r="AK59" s="62" t="str">
        <f>IFERROR(LARGE('N 55+'!$Z:$Z,AK$30),"")</f>
        <v/>
      </c>
      <c r="AL59" s="62" t="str">
        <f>IFERROR(LARGE('N 55+'!$Z:$Z,AL$30),"")</f>
        <v/>
      </c>
      <c r="AM59" s="62" t="str">
        <f>IFERROR(LARGE('N 55+'!$Z:$Z,AM$30),"")</f>
        <v/>
      </c>
      <c r="AN59" s="62" t="str">
        <f>IFERROR(LARGE('N 55+'!$Z:$Z,AN$30),"")</f>
        <v/>
      </c>
      <c r="AO59" s="62" t="str">
        <f>IFERROR(LARGE('N 55+'!$Z:$Z,AO$30),"")</f>
        <v/>
      </c>
      <c r="AP59" s="62" t="str">
        <f>IFERROR(LARGE('N 55+'!$Z:$Z,AP$30),"")</f>
        <v/>
      </c>
      <c r="AQ59" s="62" t="str">
        <f>IFERROR(LARGE('N 55+'!$Z:$Z,AQ$30),"")</f>
        <v/>
      </c>
      <c r="AW59" s="140"/>
      <c r="AX59" s="140"/>
      <c r="AY59" s="140"/>
      <c r="BA59" s="280">
        <f t="shared" ref="BA59:BA95" si="37">COUNTIFS($D59:$Q59,"&gt;="&amp;BA58,$D59:$Q59,"&lt;"&amp;BA58+1)</f>
        <v>0</v>
      </c>
      <c r="BB59" s="280">
        <f t="shared" ref="BB59:BB95" si="38">COUNTIFS($D59:$Q59,"&gt;="&amp;BB58,$D59:$Q59,"&lt;"&amp;BB58+1)</f>
        <v>0</v>
      </c>
      <c r="BC59" s="280">
        <f t="shared" ref="BC59:BC95" si="39">COUNTIFS($D59:$Q59,"&gt;="&amp;BC58,$D59:$Q59,"&lt;"&amp;BC58+1)</f>
        <v>0</v>
      </c>
      <c r="BD59" s="280">
        <f t="shared" ref="BD59:BD95" si="40">COUNTIFS($D59:$Q59,"&gt;="&amp;BD58,$D59:$Q59,"&lt;"&amp;BD58+1)</f>
        <v>0</v>
      </c>
      <c r="BE59" s="280">
        <f t="shared" ref="BE59:BE95" si="41">COUNTIFS($D59:$Q59,"&gt;="&amp;BE58,$D59:$Q59,"&lt;"&amp;BE58+1)</f>
        <v>0</v>
      </c>
      <c r="BF59" s="280">
        <f t="shared" ref="BF59:BF95" si="42">COUNTIFS($D59:$Q59,"&gt;="&amp;BF58,$D59:$Q59,"&lt;"&amp;BF58+1)</f>
        <v>0</v>
      </c>
      <c r="BG59" s="280">
        <f t="shared" ref="BG59:BG95" si="43">COUNTIFS($D59:$Q59,"&gt;="&amp;BG58,$D59:$Q59,"&lt;"&amp;BG58+1)</f>
        <v>0</v>
      </c>
      <c r="BH59" s="280">
        <f t="shared" ref="BH59:BH95" si="44">COUNTIFS($D59:$Q59,"&gt;="&amp;BH58,$D59:$Q59,"&lt;"&amp;BH58+1)</f>
        <v>0</v>
      </c>
      <c r="BI59" s="280">
        <f t="shared" ref="BI59:BI95" si="45">COUNTIFS($D59:$Q59,"&gt;="&amp;BI58,$D59:$Q59,"&lt;"&amp;BI58+1)</f>
        <v>0</v>
      </c>
      <c r="BJ59" s="280">
        <f t="shared" ref="BJ59:BJ95" si="46">COUNTIFS($D59:$Q59,"&gt;="&amp;BJ58,$D59:$Q59,"&lt;"&amp;BJ58+1)</f>
        <v>0</v>
      </c>
      <c r="BK59" s="280">
        <f t="shared" ref="BK59:BK95" si="47">COUNTIFS($D59:$Q59,"&gt;="&amp;BK58,$D59:$Q59,"&lt;"&amp;BK58+1)</f>
        <v>0</v>
      </c>
    </row>
    <row r="60" spans="1:63" hidden="1" x14ac:dyDescent="0.2">
      <c r="A60" s="54" t="s">
        <v>73</v>
      </c>
      <c r="B60" s="60"/>
      <c r="D60" s="237" t="str">
        <f>IFERROR(LARGE('M 35-59'!$AA:$AA,D$30),"")</f>
        <v/>
      </c>
      <c r="E60" s="237" t="str">
        <f>IFERROR(LARGE('M 35-59'!$AA:$AA,E$30),"")</f>
        <v/>
      </c>
      <c r="F60" s="237" t="str">
        <f>IFERROR(LARGE('M 35-59'!$AA:$AA,F$30),"")</f>
        <v/>
      </c>
      <c r="G60" s="237" t="str">
        <f>IFERROR(LARGE('M 35-59'!$AA:$AA,G$30),"")</f>
        <v/>
      </c>
      <c r="H60" s="237" t="str">
        <f>IFERROR(LARGE('M 35-59'!$AA:$AA,H$30),"")</f>
        <v/>
      </c>
      <c r="I60" s="237" t="str">
        <f>IFERROR(LARGE('M 35-59'!$AA:$AA,I$30),"")</f>
        <v/>
      </c>
      <c r="J60" s="237" t="str">
        <f>IFERROR(LARGE('M 35-59'!$AA:$AA,J$30),"")</f>
        <v/>
      </c>
      <c r="K60" s="237" t="str">
        <f>IFERROR(LARGE('M 35-59'!$AA:$AA,K$30),"")</f>
        <v/>
      </c>
      <c r="L60" s="237" t="str">
        <f>IFERROR(LARGE('M 35-59'!$AA:$AA,L$30),"")</f>
        <v/>
      </c>
      <c r="M60" s="237" t="str">
        <f>IFERROR(LARGE('M 35-59'!$AA:$AA,M$30),"")</f>
        <v/>
      </c>
      <c r="N60" s="237" t="str">
        <f>IFERROR(LARGE('M 35-59'!$AA:$AA,N$30),"")</f>
        <v/>
      </c>
      <c r="O60" s="237" t="str">
        <f>IFERROR(LARGE('M 35-59'!$AA:$AA,O$30),"")</f>
        <v/>
      </c>
      <c r="P60" s="237" t="str">
        <f>IFERROR(LARGE('M 35-59'!$AA:$AA,P$30),"")</f>
        <v/>
      </c>
      <c r="Q60" s="237" t="str">
        <f>IFERROR(LARGE('M 35-59'!$AA:$AA,Q$30),"")</f>
        <v/>
      </c>
      <c r="R60" s="237" t="str">
        <f>IFERROR(LARGE('M 35-59'!$AA:$AA,R$30),"")</f>
        <v/>
      </c>
      <c r="S60" s="237" t="str">
        <f>IFERROR(LARGE('M 35-59'!$AA:$AA,S$30),"")</f>
        <v/>
      </c>
      <c r="T60" s="237" t="str">
        <f>IFERROR(LARGE('M 35-59'!$AA:$AA,T$30),"")</f>
        <v/>
      </c>
      <c r="U60" s="237" t="str">
        <f>IFERROR(LARGE('M 35-59'!$AA:$AA,U$30),"")</f>
        <v/>
      </c>
      <c r="V60" s="237" t="str">
        <f>IFERROR(LARGE('M 35-59'!$AA:$AA,V$30),"")</f>
        <v/>
      </c>
      <c r="W60" s="237" t="str">
        <f>IFERROR(LARGE('M 35-59'!$AA:$AA,W$30),"")</f>
        <v/>
      </c>
      <c r="X60" s="237" t="str">
        <f>IFERROR(LARGE('M 35-59'!$AA:$AA,X$30),"")</f>
        <v/>
      </c>
      <c r="Y60" s="237" t="str">
        <f>IFERROR(LARGE('M 35-59'!$AA:$AA,Y$30),"")</f>
        <v/>
      </c>
      <c r="Z60" s="237" t="str">
        <f>IFERROR(LARGE('M 35-59'!$AA:$AA,Z$30),"")</f>
        <v/>
      </c>
      <c r="AA60" s="237" t="str">
        <f>IFERROR(LARGE('M 35-59'!$AA:$AA,AA$30),"")</f>
        <v/>
      </c>
      <c r="AB60" s="237" t="str">
        <f>IFERROR(LARGE('M 35-59'!$AA:$AA,AB$30),"")</f>
        <v/>
      </c>
      <c r="AC60" s="237" t="str">
        <f>IFERROR(LARGE('M 35-59'!$AA:$AA,AC$30),"")</f>
        <v/>
      </c>
      <c r="AD60" s="237" t="str">
        <f>IFERROR(LARGE('M 35-59'!$AA:$AA,AD$30),"")</f>
        <v/>
      </c>
      <c r="AE60" s="237" t="str">
        <f>IFERROR(LARGE('M 35-59'!$AA:$AA,AE$30),"")</f>
        <v/>
      </c>
      <c r="AF60" s="237" t="str">
        <f>IFERROR(LARGE('M 35-59'!$AA:$AA,AF$30),"")</f>
        <v/>
      </c>
      <c r="AG60" s="237" t="str">
        <f>IFERROR(LARGE('M 35-59'!$AA:$AA,AG$30),"")</f>
        <v/>
      </c>
      <c r="AH60" s="237" t="str">
        <f>IFERROR(LARGE('M 35-59'!$AA:$AA,AH$30),"")</f>
        <v/>
      </c>
      <c r="AI60" s="237" t="str">
        <f>IFERROR(LARGE('M 35-59'!$AA:$AA,AI$30),"")</f>
        <v/>
      </c>
      <c r="AJ60" s="237" t="str">
        <f>IFERROR(LARGE('M 35-59'!$AA:$AA,AJ$30),"")</f>
        <v/>
      </c>
      <c r="AK60" s="237" t="str">
        <f>IFERROR(LARGE('M 35-59'!$AA:$AA,AK$30),"")</f>
        <v/>
      </c>
      <c r="AL60" s="237" t="str">
        <f>IFERROR(LARGE('M 35-59'!$AA:$AA,AL$30),"")</f>
        <v/>
      </c>
      <c r="AM60" s="237" t="str">
        <f>IFERROR(LARGE('M 35-59'!$AA:$AA,AM$30),"")</f>
        <v/>
      </c>
      <c r="AN60" s="237" t="str">
        <f>IFERROR(LARGE('M 35-59'!$AA:$AA,AN$30),"")</f>
        <v/>
      </c>
      <c r="AO60" s="237" t="str">
        <f>IFERROR(LARGE('M 35-59'!$AA:$AA,AO$30),"")</f>
        <v/>
      </c>
      <c r="AP60" s="237" t="str">
        <f>IFERROR(LARGE('M 35-59'!$AA:$AA,AP$30),"")</f>
        <v/>
      </c>
      <c r="AQ60" s="237" t="str">
        <f>IFERROR(LARGE('M 35-59'!$AA:$AA,AQ$30),"")</f>
        <v/>
      </c>
      <c r="AW60" s="140"/>
      <c r="AX60" s="140"/>
      <c r="AY60" s="140"/>
      <c r="BA60" s="280">
        <f t="shared" si="37"/>
        <v>0</v>
      </c>
      <c r="BB60" s="280">
        <f t="shared" si="38"/>
        <v>0</v>
      </c>
      <c r="BC60" s="280">
        <f t="shared" si="39"/>
        <v>0</v>
      </c>
      <c r="BD60" s="280">
        <f t="shared" si="40"/>
        <v>0</v>
      </c>
      <c r="BE60" s="280">
        <f t="shared" si="41"/>
        <v>0</v>
      </c>
      <c r="BF60" s="280">
        <f t="shared" si="42"/>
        <v>0</v>
      </c>
      <c r="BG60" s="280">
        <f t="shared" si="43"/>
        <v>0</v>
      </c>
      <c r="BH60" s="280">
        <f t="shared" si="44"/>
        <v>0</v>
      </c>
      <c r="BI60" s="280">
        <f t="shared" si="45"/>
        <v>0</v>
      </c>
      <c r="BJ60" s="280">
        <f t="shared" si="46"/>
        <v>0</v>
      </c>
      <c r="BK60" s="280">
        <f t="shared" si="47"/>
        <v>0</v>
      </c>
    </row>
    <row r="61" spans="1:63" hidden="1" x14ac:dyDescent="0.2">
      <c r="B61" s="60"/>
      <c r="D61" s="62" t="str">
        <f>IFERROR(LARGE('M 60+'!$AA:$AA,D$30),"")</f>
        <v/>
      </c>
      <c r="E61" s="62" t="str">
        <f>IFERROR(LARGE('M 60+'!$AA:$AA,E$30),"")</f>
        <v/>
      </c>
      <c r="F61" s="62" t="str">
        <f>IFERROR(LARGE('M 60+'!$AA:$AA,F$30),"")</f>
        <v/>
      </c>
      <c r="G61" s="62" t="str">
        <f>IFERROR(LARGE('M 60+'!$AA:$AA,G$30),"")</f>
        <v/>
      </c>
      <c r="H61" s="62" t="str">
        <f>IFERROR(LARGE('M 60+'!$AA:$AA,H$30),"")</f>
        <v/>
      </c>
      <c r="I61" s="62" t="str">
        <f>IFERROR(LARGE('M 60+'!$AA:$AA,I$30),"")</f>
        <v/>
      </c>
      <c r="J61" s="62" t="str">
        <f>IFERROR(LARGE('M 60+'!$AA:$AA,J$30),"")</f>
        <v/>
      </c>
      <c r="K61" s="62" t="str">
        <f>IFERROR(LARGE('M 60+'!$AA:$AA,K$30),"")</f>
        <v/>
      </c>
      <c r="L61" s="62" t="str">
        <f>IFERROR(LARGE('M 60+'!$AA:$AA,L$30),"")</f>
        <v/>
      </c>
      <c r="M61" s="62" t="str">
        <f>IFERROR(LARGE('M 60+'!$AA:$AA,M$30),"")</f>
        <v/>
      </c>
      <c r="N61" s="62" t="str">
        <f>IFERROR(LARGE('M 60+'!$AA:$AA,N$30),"")</f>
        <v/>
      </c>
      <c r="O61" s="62" t="str">
        <f>IFERROR(LARGE('M 60+'!$AA:$AA,O$30),"")</f>
        <v/>
      </c>
      <c r="P61" s="62" t="str">
        <f>IFERROR(LARGE('M 60+'!$AA:$AA,P$30),"")</f>
        <v/>
      </c>
      <c r="Q61" s="62" t="str">
        <f>IFERROR(LARGE('M 60+'!$AA:$AA,Q$30),"")</f>
        <v/>
      </c>
      <c r="R61" s="62" t="str">
        <f>IFERROR(LARGE('M 60+'!$AA:$AA,R$30),"")</f>
        <v/>
      </c>
      <c r="S61" s="62" t="str">
        <f>IFERROR(LARGE('M 60+'!$AA:$AA,S$30),"")</f>
        <v/>
      </c>
      <c r="T61" s="62" t="str">
        <f>IFERROR(LARGE('M 60+'!$AA:$AA,T$30),"")</f>
        <v/>
      </c>
      <c r="U61" s="62" t="str">
        <f>IFERROR(LARGE('M 60+'!$AA:$AA,U$30),"")</f>
        <v/>
      </c>
      <c r="V61" s="62" t="str">
        <f>IFERROR(LARGE('M 60+'!$AA:$AA,V$30),"")</f>
        <v/>
      </c>
      <c r="W61" s="62" t="str">
        <f>IFERROR(LARGE('M 60+'!$AA:$AA,W$30),"")</f>
        <v/>
      </c>
      <c r="X61" s="62" t="str">
        <f>IFERROR(LARGE('M 60+'!$AA:$AA,X$30),"")</f>
        <v/>
      </c>
      <c r="Y61" s="62" t="str">
        <f>IFERROR(LARGE('M 60+'!$AA:$AA,Y$30),"")</f>
        <v/>
      </c>
      <c r="Z61" s="62" t="str">
        <f>IFERROR(LARGE('M 60+'!$AA:$AA,Z$30),"")</f>
        <v/>
      </c>
      <c r="AA61" s="62" t="str">
        <f>IFERROR(LARGE('M 60+'!$AA:$AA,AA$30),"")</f>
        <v/>
      </c>
      <c r="AB61" s="62" t="str">
        <f>IFERROR(LARGE('M 60+'!$AA:$AA,AB$30),"")</f>
        <v/>
      </c>
      <c r="AC61" s="62" t="str">
        <f>IFERROR(LARGE('M 60+'!$AA:$AA,AC$30),"")</f>
        <v/>
      </c>
      <c r="AD61" s="62" t="str">
        <f>IFERROR(LARGE('M 60+'!$AA:$AA,AD$30),"")</f>
        <v/>
      </c>
      <c r="AE61" s="62" t="str">
        <f>IFERROR(LARGE('M 60+'!$AA:$AA,AE$30),"")</f>
        <v/>
      </c>
      <c r="AF61" s="62" t="str">
        <f>IFERROR(LARGE('M 60+'!$AA:$AA,AF$30),"")</f>
        <v/>
      </c>
      <c r="AG61" s="62" t="str">
        <f>IFERROR(LARGE('M 60+'!$AA:$AA,AG$30),"")</f>
        <v/>
      </c>
      <c r="AH61" s="62" t="str">
        <f>IFERROR(LARGE('M 60+'!$AA:$AA,AH$30),"")</f>
        <v/>
      </c>
      <c r="AI61" s="62" t="str">
        <f>IFERROR(LARGE('M 60+'!$AA:$AA,AI$30),"")</f>
        <v/>
      </c>
      <c r="AJ61" s="62" t="str">
        <f>IFERROR(LARGE('M 60+'!$AA:$AA,AJ$30),"")</f>
        <v/>
      </c>
      <c r="AK61" s="62" t="str">
        <f>IFERROR(LARGE('M 60+'!$AA:$AA,AK$30),"")</f>
        <v/>
      </c>
      <c r="AL61" s="62" t="str">
        <f>IFERROR(LARGE('M 60+'!$AA:$AA,AL$30),"")</f>
        <v/>
      </c>
      <c r="AM61" s="62" t="str">
        <f>IFERROR(LARGE('M 60+'!$AA:$AA,AM$30),"")</f>
        <v/>
      </c>
      <c r="AN61" s="62" t="str">
        <f>IFERROR(LARGE('M 60+'!$AA:$AA,AN$30),"")</f>
        <v/>
      </c>
      <c r="AO61" s="62" t="str">
        <f>IFERROR(LARGE('M 60+'!$AA:$AA,AO$30),"")</f>
        <v/>
      </c>
      <c r="AP61" s="62" t="str">
        <f>IFERROR(LARGE('M 60+'!$AA:$AA,AP$30),"")</f>
        <v/>
      </c>
      <c r="AQ61" s="62" t="str">
        <f>IFERROR(LARGE('M 60+'!$AA:$AA,AQ$30),"")</f>
        <v/>
      </c>
      <c r="AW61" s="140"/>
      <c r="AX61" s="140"/>
      <c r="AY61" s="140"/>
      <c r="BA61" s="280">
        <f t="shared" si="37"/>
        <v>0</v>
      </c>
      <c r="BB61" s="280">
        <f t="shared" si="38"/>
        <v>0</v>
      </c>
      <c r="BC61" s="280">
        <f t="shared" si="39"/>
        <v>0</v>
      </c>
      <c r="BD61" s="280">
        <f t="shared" si="40"/>
        <v>0</v>
      </c>
      <c r="BE61" s="280">
        <f t="shared" si="41"/>
        <v>0</v>
      </c>
      <c r="BF61" s="280">
        <f t="shared" si="42"/>
        <v>0</v>
      </c>
      <c r="BG61" s="280">
        <f t="shared" si="43"/>
        <v>0</v>
      </c>
      <c r="BH61" s="280">
        <f t="shared" si="44"/>
        <v>0</v>
      </c>
      <c r="BI61" s="280">
        <f t="shared" si="45"/>
        <v>0</v>
      </c>
      <c r="BJ61" s="280">
        <f t="shared" si="46"/>
        <v>0</v>
      </c>
      <c r="BK61" s="280">
        <f t="shared" si="47"/>
        <v>0</v>
      </c>
    </row>
    <row r="62" spans="1:63" hidden="1" x14ac:dyDescent="0.2">
      <c r="B62" s="61"/>
      <c r="D62" s="62" t="str">
        <f>IFERROR(LARGE('N 35-54'!$AA:$AA,D$30),"")</f>
        <v/>
      </c>
      <c r="E62" s="62" t="str">
        <f>IFERROR(LARGE('N 35-54'!$AA:$AA,E$30),"")</f>
        <v/>
      </c>
      <c r="F62" s="62" t="str">
        <f>IFERROR(LARGE('N 35-54'!$AA:$AA,F$30),"")</f>
        <v/>
      </c>
      <c r="G62" s="62" t="str">
        <f>IFERROR(LARGE('N 35-54'!$AA:$AA,G$30),"")</f>
        <v/>
      </c>
      <c r="H62" s="62" t="str">
        <f>IFERROR(LARGE('N 35-54'!$AA:$AA,H$30),"")</f>
        <v/>
      </c>
      <c r="I62" s="62" t="str">
        <f>IFERROR(LARGE('N 35-54'!$AA:$AA,I$30),"")</f>
        <v/>
      </c>
      <c r="J62" s="62" t="str">
        <f>IFERROR(LARGE('N 35-54'!$AA:$AA,J$30),"")</f>
        <v/>
      </c>
      <c r="K62" s="62" t="str">
        <f>IFERROR(LARGE('N 35-54'!$AA:$AA,K$30),"")</f>
        <v/>
      </c>
      <c r="L62" s="62" t="str">
        <f>IFERROR(LARGE('N 35-54'!$AA:$AA,L$30),"")</f>
        <v/>
      </c>
      <c r="M62" s="62" t="str">
        <f>IFERROR(LARGE('N 35-54'!$AA:$AA,M$30),"")</f>
        <v/>
      </c>
      <c r="N62" s="62" t="str">
        <f>IFERROR(LARGE('N 35-54'!$AA:$AA,N$30),"")</f>
        <v/>
      </c>
      <c r="O62" s="62" t="str">
        <f>IFERROR(LARGE('N 35-54'!$AA:$AA,O$30),"")</f>
        <v/>
      </c>
      <c r="P62" s="62" t="str">
        <f>IFERROR(LARGE('N 35-54'!$AA:$AA,P$30),"")</f>
        <v/>
      </c>
      <c r="Q62" s="62" t="str">
        <f>IFERROR(LARGE('N 35-54'!$AA:$AA,Q$30),"")</f>
        <v/>
      </c>
      <c r="R62" s="62" t="str">
        <f>IFERROR(LARGE('N 35-54'!$AA:$AA,R$30),"")</f>
        <v/>
      </c>
      <c r="S62" s="62" t="str">
        <f>IFERROR(LARGE('N 35-54'!$AA:$AA,S$30),"")</f>
        <v/>
      </c>
      <c r="T62" s="62" t="str">
        <f>IFERROR(LARGE('N 35-54'!$AA:$AA,T$30),"")</f>
        <v/>
      </c>
      <c r="U62" s="62" t="str">
        <f>IFERROR(LARGE('N 35-54'!$AA:$AA,U$30),"")</f>
        <v/>
      </c>
      <c r="V62" s="62" t="str">
        <f>IFERROR(LARGE('N 35-54'!$AA:$AA,V$30),"")</f>
        <v/>
      </c>
      <c r="W62" s="62" t="str">
        <f>IFERROR(LARGE('N 35-54'!$AA:$AA,W$30),"")</f>
        <v/>
      </c>
      <c r="X62" s="62" t="str">
        <f>IFERROR(LARGE('N 35-54'!$AA:$AA,X$30),"")</f>
        <v/>
      </c>
      <c r="Y62" s="62" t="str">
        <f>IFERROR(LARGE('N 35-54'!$AA:$AA,Y$30),"")</f>
        <v/>
      </c>
      <c r="Z62" s="62" t="str">
        <f>IFERROR(LARGE('N 35-54'!$AA:$AA,Z$30),"")</f>
        <v/>
      </c>
      <c r="AA62" s="62" t="str">
        <f>IFERROR(LARGE('N 35-54'!$AA:$AA,AA$30),"")</f>
        <v/>
      </c>
      <c r="AB62" s="62" t="str">
        <f>IFERROR(LARGE('N 35-54'!$AA:$AA,AB$30),"")</f>
        <v/>
      </c>
      <c r="AC62" s="62" t="str">
        <f>IFERROR(LARGE('N 35-54'!$AA:$AA,AC$30),"")</f>
        <v/>
      </c>
      <c r="AD62" s="62" t="str">
        <f>IFERROR(LARGE('N 35-54'!$AA:$AA,AD$30),"")</f>
        <v/>
      </c>
      <c r="AE62" s="62" t="str">
        <f>IFERROR(LARGE('N 35-54'!$AA:$AA,AE$30),"")</f>
        <v/>
      </c>
      <c r="AF62" s="62" t="str">
        <f>IFERROR(LARGE('N 35-54'!$AA:$AA,AF$30),"")</f>
        <v/>
      </c>
      <c r="AG62" s="62" t="str">
        <f>IFERROR(LARGE('N 35-54'!$AA:$AA,AG$30),"")</f>
        <v/>
      </c>
      <c r="AH62" s="62" t="str">
        <f>IFERROR(LARGE('N 35-54'!$AA:$AA,AH$30),"")</f>
        <v/>
      </c>
      <c r="AI62" s="62" t="str">
        <f>IFERROR(LARGE('N 35-54'!$AA:$AA,AI$30),"")</f>
        <v/>
      </c>
      <c r="AJ62" s="62" t="str">
        <f>IFERROR(LARGE('N 35-54'!$AA:$AA,AJ$30),"")</f>
        <v/>
      </c>
      <c r="AK62" s="62" t="str">
        <f>IFERROR(LARGE('N 35-54'!$AA:$AA,AK$30),"")</f>
        <v/>
      </c>
      <c r="AL62" s="62" t="str">
        <f>IFERROR(LARGE('N 35-54'!$AA:$AA,AL$30),"")</f>
        <v/>
      </c>
      <c r="AM62" s="62" t="str">
        <f>IFERROR(LARGE('N 35-54'!$AA:$AA,AM$30),"")</f>
        <v/>
      </c>
      <c r="AN62" s="62" t="str">
        <f>IFERROR(LARGE('N 35-54'!$AA:$AA,AN$30),"")</f>
        <v/>
      </c>
      <c r="AO62" s="62" t="str">
        <f>IFERROR(LARGE('N 35-54'!$AA:$AA,AO$30),"")</f>
        <v/>
      </c>
      <c r="AP62" s="62" t="str">
        <f>IFERROR(LARGE('N 35-54'!$AA:$AA,AP$30),"")</f>
        <v/>
      </c>
      <c r="AQ62" s="62" t="str">
        <f>IFERROR(LARGE('N 35-54'!$AA:$AA,AQ$30),"")</f>
        <v/>
      </c>
      <c r="AW62" s="140"/>
      <c r="AX62" s="140"/>
      <c r="AY62" s="140"/>
      <c r="BA62" s="280">
        <f t="shared" si="37"/>
        <v>0</v>
      </c>
      <c r="BB62" s="280">
        <f t="shared" si="38"/>
        <v>0</v>
      </c>
      <c r="BC62" s="280">
        <f t="shared" si="39"/>
        <v>0</v>
      </c>
      <c r="BD62" s="280">
        <f t="shared" si="40"/>
        <v>0</v>
      </c>
      <c r="BE62" s="280">
        <f t="shared" si="41"/>
        <v>0</v>
      </c>
      <c r="BF62" s="280">
        <f t="shared" si="42"/>
        <v>0</v>
      </c>
      <c r="BG62" s="280">
        <f t="shared" si="43"/>
        <v>0</v>
      </c>
      <c r="BH62" s="280">
        <f t="shared" si="44"/>
        <v>0</v>
      </c>
      <c r="BI62" s="280">
        <f t="shared" si="45"/>
        <v>0</v>
      </c>
      <c r="BJ62" s="280">
        <f t="shared" si="46"/>
        <v>0</v>
      </c>
      <c r="BK62" s="280">
        <f t="shared" si="47"/>
        <v>0</v>
      </c>
    </row>
    <row r="63" spans="1:63" hidden="1" x14ac:dyDescent="0.2">
      <c r="B63" s="61"/>
      <c r="D63" s="62" t="str">
        <f>IFERROR(LARGE('N 55+'!$AA:$AA,D$30),"")</f>
        <v/>
      </c>
      <c r="E63" s="62" t="str">
        <f>IFERROR(LARGE('N 55+'!$AA:$AA,E$30),"")</f>
        <v/>
      </c>
      <c r="F63" s="62" t="str">
        <f>IFERROR(LARGE('N 55+'!$AA:$AA,F$30),"")</f>
        <v/>
      </c>
      <c r="G63" s="62" t="str">
        <f>IFERROR(LARGE('N 55+'!$AA:$AA,G$30),"")</f>
        <v/>
      </c>
      <c r="H63" s="62" t="str">
        <f>IFERROR(LARGE('N 55+'!$AA:$AA,H$30),"")</f>
        <v/>
      </c>
      <c r="I63" s="62" t="str">
        <f>IFERROR(LARGE('N 55+'!$AA:$AA,I$30),"")</f>
        <v/>
      </c>
      <c r="J63" s="62" t="str">
        <f>IFERROR(LARGE('N 55+'!$AA:$AA,J$30),"")</f>
        <v/>
      </c>
      <c r="K63" s="62" t="str">
        <f>IFERROR(LARGE('N 55+'!$AA:$AA,K$30),"")</f>
        <v/>
      </c>
      <c r="L63" s="62" t="str">
        <f>IFERROR(LARGE('N 55+'!$AA:$AA,L$30),"")</f>
        <v/>
      </c>
      <c r="M63" s="62" t="str">
        <f>IFERROR(LARGE('N 55+'!$AA:$AA,M$30),"")</f>
        <v/>
      </c>
      <c r="N63" s="62" t="str">
        <f>IFERROR(LARGE('N 55+'!$AA:$AA,N$30),"")</f>
        <v/>
      </c>
      <c r="O63" s="62" t="str">
        <f>IFERROR(LARGE('N 55+'!$AA:$AA,O$30),"")</f>
        <v/>
      </c>
      <c r="P63" s="62" t="str">
        <f>IFERROR(LARGE('N 55+'!$AA:$AA,P$30),"")</f>
        <v/>
      </c>
      <c r="Q63" s="62" t="str">
        <f>IFERROR(LARGE('N 55+'!$AA:$AA,Q$30),"")</f>
        <v/>
      </c>
      <c r="R63" s="62" t="str">
        <f>IFERROR(LARGE('N 55+'!$AA:$AA,R$30),"")</f>
        <v/>
      </c>
      <c r="S63" s="62" t="str">
        <f>IFERROR(LARGE('N 55+'!$AA:$AA,S$30),"")</f>
        <v/>
      </c>
      <c r="T63" s="62" t="str">
        <f>IFERROR(LARGE('N 55+'!$AA:$AA,T$30),"")</f>
        <v/>
      </c>
      <c r="U63" s="62" t="str">
        <f>IFERROR(LARGE('N 55+'!$AA:$AA,U$30),"")</f>
        <v/>
      </c>
      <c r="V63" s="62" t="str">
        <f>IFERROR(LARGE('N 55+'!$AA:$AA,V$30),"")</f>
        <v/>
      </c>
      <c r="W63" s="62" t="str">
        <f>IFERROR(LARGE('N 55+'!$AA:$AA,W$30),"")</f>
        <v/>
      </c>
      <c r="X63" s="62" t="str">
        <f>IFERROR(LARGE('N 55+'!$AA:$AA,X$30),"")</f>
        <v/>
      </c>
      <c r="Y63" s="62" t="str">
        <f>IFERROR(LARGE('N 55+'!$AA:$AA,Y$30),"")</f>
        <v/>
      </c>
      <c r="Z63" s="62" t="str">
        <f>IFERROR(LARGE('N 55+'!$AA:$AA,Z$30),"")</f>
        <v/>
      </c>
      <c r="AA63" s="62" t="str">
        <f>IFERROR(LARGE('N 55+'!$AA:$AA,AA$30),"")</f>
        <v/>
      </c>
      <c r="AB63" s="62" t="str">
        <f>IFERROR(LARGE('N 55+'!$AA:$AA,AB$30),"")</f>
        <v/>
      </c>
      <c r="AC63" s="62" t="str">
        <f>IFERROR(LARGE('N 55+'!$AA:$AA,AC$30),"")</f>
        <v/>
      </c>
      <c r="AD63" s="62" t="str">
        <f>IFERROR(LARGE('N 55+'!$AA:$AA,AD$30),"")</f>
        <v/>
      </c>
      <c r="AE63" s="62" t="str">
        <f>IFERROR(LARGE('N 55+'!$AA:$AA,AE$30),"")</f>
        <v/>
      </c>
      <c r="AF63" s="62" t="str">
        <f>IFERROR(LARGE('N 55+'!$AA:$AA,AF$30),"")</f>
        <v/>
      </c>
      <c r="AG63" s="62" t="str">
        <f>IFERROR(LARGE('N 55+'!$AA:$AA,AG$30),"")</f>
        <v/>
      </c>
      <c r="AH63" s="62" t="str">
        <f>IFERROR(LARGE('N 55+'!$AA:$AA,AH$30),"")</f>
        <v/>
      </c>
      <c r="AI63" s="62" t="str">
        <f>IFERROR(LARGE('N 55+'!$AA:$AA,AI$30),"")</f>
        <v/>
      </c>
      <c r="AJ63" s="62" t="str">
        <f>IFERROR(LARGE('N 55+'!$AA:$AA,AJ$30),"")</f>
        <v/>
      </c>
      <c r="AK63" s="62" t="str">
        <f>IFERROR(LARGE('N 55+'!$AA:$AA,AK$30),"")</f>
        <v/>
      </c>
      <c r="AL63" s="62" t="str">
        <f>IFERROR(LARGE('N 55+'!$AA:$AA,AL$30),"")</f>
        <v/>
      </c>
      <c r="AM63" s="62" t="str">
        <f>IFERROR(LARGE('N 55+'!$AA:$AA,AM$30),"")</f>
        <v/>
      </c>
      <c r="AN63" s="62" t="str">
        <f>IFERROR(LARGE('N 55+'!$AA:$AA,AN$30),"")</f>
        <v/>
      </c>
      <c r="AO63" s="62" t="str">
        <f>IFERROR(LARGE('N 55+'!$AA:$AA,AO$30),"")</f>
        <v/>
      </c>
      <c r="AP63" s="62" t="str">
        <f>IFERROR(LARGE('N 55+'!$AA:$AA,AP$30),"")</f>
        <v/>
      </c>
      <c r="AQ63" s="62" t="str">
        <f>IFERROR(LARGE('N 55+'!$AA:$AA,AQ$30),"")</f>
        <v/>
      </c>
      <c r="AW63" s="140"/>
      <c r="AX63" s="140"/>
      <c r="AY63" s="140"/>
      <c r="BA63" s="280">
        <f t="shared" si="37"/>
        <v>0</v>
      </c>
      <c r="BB63" s="280">
        <f t="shared" si="38"/>
        <v>0</v>
      </c>
      <c r="BC63" s="280">
        <f t="shared" si="39"/>
        <v>0</v>
      </c>
      <c r="BD63" s="280">
        <f t="shared" si="40"/>
        <v>0</v>
      </c>
      <c r="BE63" s="280">
        <f t="shared" si="41"/>
        <v>0</v>
      </c>
      <c r="BF63" s="280">
        <f t="shared" si="42"/>
        <v>0</v>
      </c>
      <c r="BG63" s="280">
        <f t="shared" si="43"/>
        <v>0</v>
      </c>
      <c r="BH63" s="280">
        <f t="shared" si="44"/>
        <v>0</v>
      </c>
      <c r="BI63" s="280">
        <f t="shared" si="45"/>
        <v>0</v>
      </c>
      <c r="BJ63" s="280">
        <f t="shared" si="46"/>
        <v>0</v>
      </c>
      <c r="BK63" s="280">
        <f t="shared" si="47"/>
        <v>0</v>
      </c>
    </row>
    <row r="64" spans="1:63" hidden="1" x14ac:dyDescent="0.2">
      <c r="A64" s="54" t="s">
        <v>74</v>
      </c>
      <c r="B64" s="60"/>
      <c r="D64" s="237" t="str">
        <f>IFERROR(LARGE('M 35-59'!$AB:$AB,D$30),"")</f>
        <v/>
      </c>
      <c r="E64" s="237" t="str">
        <f>IFERROR(LARGE('M 35-59'!$AB:$AB,E$30),"")</f>
        <v/>
      </c>
      <c r="F64" s="237" t="str">
        <f>IFERROR(LARGE('M 35-59'!$AB:$AB,F$30),"")</f>
        <v/>
      </c>
      <c r="G64" s="237" t="str">
        <f>IFERROR(LARGE('M 35-59'!$AB:$AB,G$30),"")</f>
        <v/>
      </c>
      <c r="H64" s="237" t="str">
        <f>IFERROR(LARGE('M 35-59'!$AB:$AB,H$30),"")</f>
        <v/>
      </c>
      <c r="I64" s="237" t="str">
        <f>IFERROR(LARGE('M 35-59'!$AB:$AB,I$30),"")</f>
        <v/>
      </c>
      <c r="J64" s="237" t="str">
        <f>IFERROR(LARGE('M 35-59'!$AB:$AB,J$30),"")</f>
        <v/>
      </c>
      <c r="K64" s="237" t="str">
        <f>IFERROR(LARGE('M 35-59'!$AB:$AB,K$30),"")</f>
        <v/>
      </c>
      <c r="L64" s="237" t="str">
        <f>IFERROR(LARGE('M 35-59'!$AB:$AB,L$30),"")</f>
        <v/>
      </c>
      <c r="M64" s="237" t="str">
        <f>IFERROR(LARGE('M 35-59'!$AB:$AB,M$30),"")</f>
        <v/>
      </c>
      <c r="N64" s="237" t="str">
        <f>IFERROR(LARGE('M 35-59'!$AB:$AB,N$30),"")</f>
        <v/>
      </c>
      <c r="O64" s="237" t="str">
        <f>IFERROR(LARGE('M 35-59'!$AB:$AB,O$30),"")</f>
        <v/>
      </c>
      <c r="P64" s="237" t="str">
        <f>IFERROR(LARGE('M 35-59'!$AB:$AB,P$30),"")</f>
        <v/>
      </c>
      <c r="Q64" s="237" t="str">
        <f>IFERROR(LARGE('M 35-59'!$AB:$AB,Q$30),"")</f>
        <v/>
      </c>
      <c r="R64" s="237" t="str">
        <f>IFERROR(LARGE('M 35-59'!$AB:$AB,R$30),"")</f>
        <v/>
      </c>
      <c r="S64" s="237" t="str">
        <f>IFERROR(LARGE('M 35-59'!$AB:$AB,S$30),"")</f>
        <v/>
      </c>
      <c r="T64" s="237" t="str">
        <f>IFERROR(LARGE('M 35-59'!$AB:$AB,T$30),"")</f>
        <v/>
      </c>
      <c r="U64" s="237" t="str">
        <f>IFERROR(LARGE('M 35-59'!$AB:$AB,U$30),"")</f>
        <v/>
      </c>
      <c r="V64" s="237" t="str">
        <f>IFERROR(LARGE('M 35-59'!$AB:$AB,V$30),"")</f>
        <v/>
      </c>
      <c r="W64" s="237" t="str">
        <f>IFERROR(LARGE('M 35-59'!$AB:$AB,W$30),"")</f>
        <v/>
      </c>
      <c r="X64" s="237" t="str">
        <f>IFERROR(LARGE('M 35-59'!$AB:$AB,X$30),"")</f>
        <v/>
      </c>
      <c r="Y64" s="237" t="str">
        <f>IFERROR(LARGE('M 35-59'!$AB:$AB,Y$30),"")</f>
        <v/>
      </c>
      <c r="Z64" s="237" t="str">
        <f>IFERROR(LARGE('M 35-59'!$AB:$AB,Z$30),"")</f>
        <v/>
      </c>
      <c r="AA64" s="237" t="str">
        <f>IFERROR(LARGE('M 35-59'!$AB:$AB,AA$30),"")</f>
        <v/>
      </c>
      <c r="AB64" s="237" t="str">
        <f>IFERROR(LARGE('M 35-59'!$AB:$AB,AB$30),"")</f>
        <v/>
      </c>
      <c r="AC64" s="237" t="str">
        <f>IFERROR(LARGE('M 35-59'!$AB:$AB,AC$30),"")</f>
        <v/>
      </c>
      <c r="AD64" s="237" t="str">
        <f>IFERROR(LARGE('M 35-59'!$AB:$AB,AD$30),"")</f>
        <v/>
      </c>
      <c r="AE64" s="237" t="str">
        <f>IFERROR(LARGE('M 35-59'!$AB:$AB,AE$30),"")</f>
        <v/>
      </c>
      <c r="AF64" s="237" t="str">
        <f>IFERROR(LARGE('M 35-59'!$AB:$AB,AF$30),"")</f>
        <v/>
      </c>
      <c r="AG64" s="237" t="str">
        <f>IFERROR(LARGE('M 35-59'!$AB:$AB,AG$30),"")</f>
        <v/>
      </c>
      <c r="AH64" s="237" t="str">
        <f>IFERROR(LARGE('M 35-59'!$AB:$AB,AH$30),"")</f>
        <v/>
      </c>
      <c r="AI64" s="237" t="str">
        <f>IFERROR(LARGE('M 35-59'!$AB:$AB,AI$30),"")</f>
        <v/>
      </c>
      <c r="AJ64" s="237" t="str">
        <f>IFERROR(LARGE('M 35-59'!$AB:$AB,AJ$30),"")</f>
        <v/>
      </c>
      <c r="AK64" s="237" t="str">
        <f>IFERROR(LARGE('M 35-59'!$AB:$AB,AK$30),"")</f>
        <v/>
      </c>
      <c r="AL64" s="237" t="str">
        <f>IFERROR(LARGE('M 35-59'!$AB:$AB,AL$30),"")</f>
        <v/>
      </c>
      <c r="AM64" s="237" t="str">
        <f>IFERROR(LARGE('M 35-59'!$AB:$AB,AM$30),"")</f>
        <v/>
      </c>
      <c r="AN64" s="237" t="str">
        <f>IFERROR(LARGE('M 35-59'!$AB:$AB,AN$30),"")</f>
        <v/>
      </c>
      <c r="AO64" s="237" t="str">
        <f>IFERROR(LARGE('M 35-59'!$AB:$AB,AO$30),"")</f>
        <v/>
      </c>
      <c r="AP64" s="237" t="str">
        <f>IFERROR(LARGE('M 35-59'!$AB:$AB,AP$30),"")</f>
        <v/>
      </c>
      <c r="AQ64" s="237" t="str">
        <f>IFERROR(LARGE('M 35-59'!$AB:$AB,AQ$30),"")</f>
        <v/>
      </c>
      <c r="AW64" s="140"/>
      <c r="AX64" s="140"/>
      <c r="AY64" s="140"/>
      <c r="BA64" s="280">
        <f t="shared" si="37"/>
        <v>0</v>
      </c>
      <c r="BB64" s="280">
        <f t="shared" si="38"/>
        <v>0</v>
      </c>
      <c r="BC64" s="280">
        <f t="shared" si="39"/>
        <v>0</v>
      </c>
      <c r="BD64" s="280">
        <f t="shared" si="40"/>
        <v>0</v>
      </c>
      <c r="BE64" s="280">
        <f t="shared" si="41"/>
        <v>0</v>
      </c>
      <c r="BF64" s="280">
        <f t="shared" si="42"/>
        <v>0</v>
      </c>
      <c r="BG64" s="280">
        <f t="shared" si="43"/>
        <v>0</v>
      </c>
      <c r="BH64" s="280">
        <f t="shared" si="44"/>
        <v>0</v>
      </c>
      <c r="BI64" s="280">
        <f t="shared" si="45"/>
        <v>0</v>
      </c>
      <c r="BJ64" s="280">
        <f t="shared" si="46"/>
        <v>0</v>
      </c>
      <c r="BK64" s="280">
        <f t="shared" si="47"/>
        <v>0</v>
      </c>
    </row>
    <row r="65" spans="1:63" hidden="1" x14ac:dyDescent="0.2">
      <c r="B65" s="60"/>
      <c r="D65" s="62" t="str">
        <f>IFERROR(LARGE('M 60+'!$AB:$AB,D$30),"")</f>
        <v/>
      </c>
      <c r="E65" s="62" t="str">
        <f>IFERROR(LARGE('M 60+'!$AB:$AB,E$30),"")</f>
        <v/>
      </c>
      <c r="F65" s="62" t="str">
        <f>IFERROR(LARGE('M 60+'!$AB:$AB,F$30),"")</f>
        <v/>
      </c>
      <c r="G65" s="62" t="str">
        <f>IFERROR(LARGE('M 60+'!$AB:$AB,G$30),"")</f>
        <v/>
      </c>
      <c r="H65" s="62" t="str">
        <f>IFERROR(LARGE('M 60+'!$AB:$AB,H$30),"")</f>
        <v/>
      </c>
      <c r="I65" s="62" t="str">
        <f>IFERROR(LARGE('M 60+'!$AB:$AB,I$30),"")</f>
        <v/>
      </c>
      <c r="J65" s="62" t="str">
        <f>IFERROR(LARGE('M 60+'!$AB:$AB,J$30),"")</f>
        <v/>
      </c>
      <c r="K65" s="62" t="str">
        <f>IFERROR(LARGE('M 60+'!$AB:$AB,K$30),"")</f>
        <v/>
      </c>
      <c r="L65" s="62" t="str">
        <f>IFERROR(LARGE('M 60+'!$AB:$AB,L$30),"")</f>
        <v/>
      </c>
      <c r="M65" s="62" t="str">
        <f>IFERROR(LARGE('M 60+'!$AB:$AB,M$30),"")</f>
        <v/>
      </c>
      <c r="N65" s="62" t="str">
        <f>IFERROR(LARGE('M 60+'!$AB:$AB,N$30),"")</f>
        <v/>
      </c>
      <c r="O65" s="62" t="str">
        <f>IFERROR(LARGE('M 60+'!$AB:$AB,O$30),"")</f>
        <v/>
      </c>
      <c r="P65" s="62" t="str">
        <f>IFERROR(LARGE('M 60+'!$AB:$AB,P$30),"")</f>
        <v/>
      </c>
      <c r="Q65" s="62" t="str">
        <f>IFERROR(LARGE('M 60+'!$AB:$AB,Q$30),"")</f>
        <v/>
      </c>
      <c r="R65" s="62" t="str">
        <f>IFERROR(LARGE('M 60+'!$AB:$AB,R$30),"")</f>
        <v/>
      </c>
      <c r="S65" s="62" t="str">
        <f>IFERROR(LARGE('M 60+'!$AB:$AB,S$30),"")</f>
        <v/>
      </c>
      <c r="T65" s="62" t="str">
        <f>IFERROR(LARGE('M 60+'!$AB:$AB,T$30),"")</f>
        <v/>
      </c>
      <c r="U65" s="62" t="str">
        <f>IFERROR(LARGE('M 60+'!$AB:$AB,U$30),"")</f>
        <v/>
      </c>
      <c r="V65" s="62" t="str">
        <f>IFERROR(LARGE('M 60+'!$AB:$AB,V$30),"")</f>
        <v/>
      </c>
      <c r="W65" s="62" t="str">
        <f>IFERROR(LARGE('M 60+'!$AB:$AB,W$30),"")</f>
        <v/>
      </c>
      <c r="X65" s="62" t="str">
        <f>IFERROR(LARGE('M 60+'!$AB:$AB,X$30),"")</f>
        <v/>
      </c>
      <c r="Y65" s="62" t="str">
        <f>IFERROR(LARGE('M 60+'!$AB:$AB,Y$30),"")</f>
        <v/>
      </c>
      <c r="Z65" s="62" t="str">
        <f>IFERROR(LARGE('M 60+'!$AB:$AB,Z$30),"")</f>
        <v/>
      </c>
      <c r="AA65" s="62" t="str">
        <f>IFERROR(LARGE('M 60+'!$AB:$AB,AA$30),"")</f>
        <v/>
      </c>
      <c r="AB65" s="62" t="str">
        <f>IFERROR(LARGE('M 60+'!$AB:$AB,AB$30),"")</f>
        <v/>
      </c>
      <c r="AC65" s="62" t="str">
        <f>IFERROR(LARGE('M 60+'!$AB:$AB,AC$30),"")</f>
        <v/>
      </c>
      <c r="AD65" s="62" t="str">
        <f>IFERROR(LARGE('M 60+'!$AB:$AB,AD$30),"")</f>
        <v/>
      </c>
      <c r="AE65" s="62" t="str">
        <f>IFERROR(LARGE('M 60+'!$AB:$AB,AE$30),"")</f>
        <v/>
      </c>
      <c r="AF65" s="62" t="str">
        <f>IFERROR(LARGE('M 60+'!$AB:$AB,AF$30),"")</f>
        <v/>
      </c>
      <c r="AG65" s="62" t="str">
        <f>IFERROR(LARGE('M 60+'!$AB:$AB,AG$30),"")</f>
        <v/>
      </c>
      <c r="AH65" s="62" t="str">
        <f>IFERROR(LARGE('M 60+'!$AB:$AB,AH$30),"")</f>
        <v/>
      </c>
      <c r="AI65" s="62" t="str">
        <f>IFERROR(LARGE('M 60+'!$AB:$AB,AI$30),"")</f>
        <v/>
      </c>
      <c r="AJ65" s="62" t="str">
        <f>IFERROR(LARGE('M 60+'!$AB:$AB,AJ$30),"")</f>
        <v/>
      </c>
      <c r="AK65" s="62" t="str">
        <f>IFERROR(LARGE('M 60+'!$AB:$AB,AK$30),"")</f>
        <v/>
      </c>
      <c r="AL65" s="62" t="str">
        <f>IFERROR(LARGE('M 60+'!$AB:$AB,AL$30),"")</f>
        <v/>
      </c>
      <c r="AM65" s="62" t="str">
        <f>IFERROR(LARGE('M 60+'!$AB:$AB,AM$30),"")</f>
        <v/>
      </c>
      <c r="AN65" s="62" t="str">
        <f>IFERROR(LARGE('M 60+'!$AB:$AB,AN$30),"")</f>
        <v/>
      </c>
      <c r="AO65" s="62" t="str">
        <f>IFERROR(LARGE('M 60+'!$AB:$AB,AO$30),"")</f>
        <v/>
      </c>
      <c r="AP65" s="62" t="str">
        <f>IFERROR(LARGE('M 60+'!$AB:$AB,AP$30),"")</f>
        <v/>
      </c>
      <c r="AQ65" s="62" t="str">
        <f>IFERROR(LARGE('M 60+'!$AB:$AB,AQ$30),"")</f>
        <v/>
      </c>
      <c r="AW65" s="140"/>
      <c r="AX65" s="140"/>
      <c r="AY65" s="140"/>
      <c r="BA65" s="280">
        <f t="shared" si="37"/>
        <v>0</v>
      </c>
      <c r="BB65" s="280">
        <f t="shared" si="38"/>
        <v>0</v>
      </c>
      <c r="BC65" s="280">
        <f t="shared" si="39"/>
        <v>0</v>
      </c>
      <c r="BD65" s="280">
        <f t="shared" si="40"/>
        <v>0</v>
      </c>
      <c r="BE65" s="280">
        <f t="shared" si="41"/>
        <v>0</v>
      </c>
      <c r="BF65" s="280">
        <f t="shared" si="42"/>
        <v>0</v>
      </c>
      <c r="BG65" s="280">
        <f t="shared" si="43"/>
        <v>0</v>
      </c>
      <c r="BH65" s="280">
        <f t="shared" si="44"/>
        <v>0</v>
      </c>
      <c r="BI65" s="280">
        <f t="shared" si="45"/>
        <v>0</v>
      </c>
      <c r="BJ65" s="280">
        <f t="shared" si="46"/>
        <v>0</v>
      </c>
      <c r="BK65" s="280">
        <f t="shared" si="47"/>
        <v>0</v>
      </c>
    </row>
    <row r="66" spans="1:63" hidden="1" x14ac:dyDescent="0.2">
      <c r="B66" s="61"/>
      <c r="D66" s="62" t="str">
        <f>IFERROR(LARGE('N 35-54'!$AB:$AB,D$30),"")</f>
        <v/>
      </c>
      <c r="E66" s="62" t="str">
        <f>IFERROR(LARGE('N 35-54'!$AB:$AB,E$30),"")</f>
        <v/>
      </c>
      <c r="F66" s="62" t="str">
        <f>IFERROR(LARGE('N 35-54'!$AB:$AB,F$30),"")</f>
        <v/>
      </c>
      <c r="G66" s="62" t="str">
        <f>IFERROR(LARGE('N 35-54'!$AB:$AB,G$30),"")</f>
        <v/>
      </c>
      <c r="H66" s="62" t="str">
        <f>IFERROR(LARGE('N 35-54'!$AB:$AB,H$30),"")</f>
        <v/>
      </c>
      <c r="I66" s="62" t="str">
        <f>IFERROR(LARGE('N 35-54'!$AB:$AB,I$30),"")</f>
        <v/>
      </c>
      <c r="J66" s="62" t="str">
        <f>IFERROR(LARGE('N 35-54'!$AB:$AB,J$30),"")</f>
        <v/>
      </c>
      <c r="K66" s="62" t="str">
        <f>IFERROR(LARGE('N 35-54'!$AB:$AB,K$30),"")</f>
        <v/>
      </c>
      <c r="L66" s="62" t="str">
        <f>IFERROR(LARGE('N 35-54'!$AB:$AB,L$30),"")</f>
        <v/>
      </c>
      <c r="M66" s="62" t="str">
        <f>IFERROR(LARGE('N 35-54'!$AB:$AB,M$30),"")</f>
        <v/>
      </c>
      <c r="N66" s="62" t="str">
        <f>IFERROR(LARGE('N 35-54'!$AB:$AB,N$30),"")</f>
        <v/>
      </c>
      <c r="O66" s="62" t="str">
        <f>IFERROR(LARGE('N 35-54'!$AB:$AB,O$30),"")</f>
        <v/>
      </c>
      <c r="P66" s="62" t="str">
        <f>IFERROR(LARGE('N 35-54'!$AB:$AB,P$30),"")</f>
        <v/>
      </c>
      <c r="Q66" s="62" t="str">
        <f>IFERROR(LARGE('N 35-54'!$AB:$AB,Q$30),"")</f>
        <v/>
      </c>
      <c r="R66" s="62" t="str">
        <f>IFERROR(LARGE('N 35-54'!$AB:$AB,R$30),"")</f>
        <v/>
      </c>
      <c r="S66" s="62" t="str">
        <f>IFERROR(LARGE('N 35-54'!$AB:$AB,S$30),"")</f>
        <v/>
      </c>
      <c r="T66" s="62" t="str">
        <f>IFERROR(LARGE('N 35-54'!$AB:$AB,T$30),"")</f>
        <v/>
      </c>
      <c r="U66" s="62" t="str">
        <f>IFERROR(LARGE('N 35-54'!$AB:$AB,U$30),"")</f>
        <v/>
      </c>
      <c r="V66" s="62" t="str">
        <f>IFERROR(LARGE('N 35-54'!$AB:$AB,V$30),"")</f>
        <v/>
      </c>
      <c r="W66" s="62" t="str">
        <f>IFERROR(LARGE('N 35-54'!$AB:$AB,W$30),"")</f>
        <v/>
      </c>
      <c r="X66" s="62" t="str">
        <f>IFERROR(LARGE('N 35-54'!$AB:$AB,X$30),"")</f>
        <v/>
      </c>
      <c r="Y66" s="62" t="str">
        <f>IFERROR(LARGE('N 35-54'!$AB:$AB,Y$30),"")</f>
        <v/>
      </c>
      <c r="Z66" s="62" t="str">
        <f>IFERROR(LARGE('N 35-54'!$AB:$AB,Z$30),"")</f>
        <v/>
      </c>
      <c r="AA66" s="62" t="str">
        <f>IFERROR(LARGE('N 35-54'!$AB:$AB,AA$30),"")</f>
        <v/>
      </c>
      <c r="AB66" s="62" t="str">
        <f>IFERROR(LARGE('N 35-54'!$AB:$AB,AB$30),"")</f>
        <v/>
      </c>
      <c r="AC66" s="62" t="str">
        <f>IFERROR(LARGE('N 35-54'!$AB:$AB,AC$30),"")</f>
        <v/>
      </c>
      <c r="AD66" s="62" t="str">
        <f>IFERROR(LARGE('N 35-54'!$AB:$AB,AD$30),"")</f>
        <v/>
      </c>
      <c r="AE66" s="62" t="str">
        <f>IFERROR(LARGE('N 35-54'!$AB:$AB,AE$30),"")</f>
        <v/>
      </c>
      <c r="AF66" s="62" t="str">
        <f>IFERROR(LARGE('N 35-54'!$AB:$AB,AF$30),"")</f>
        <v/>
      </c>
      <c r="AG66" s="62" t="str">
        <f>IFERROR(LARGE('N 35-54'!$AB:$AB,AG$30),"")</f>
        <v/>
      </c>
      <c r="AH66" s="62" t="str">
        <f>IFERROR(LARGE('N 35-54'!$AB:$AB,AH$30),"")</f>
        <v/>
      </c>
      <c r="AI66" s="62" t="str">
        <f>IFERROR(LARGE('N 35-54'!$AB:$AB,AI$30),"")</f>
        <v/>
      </c>
      <c r="AJ66" s="62" t="str">
        <f>IFERROR(LARGE('N 35-54'!$AB:$AB,AJ$30),"")</f>
        <v/>
      </c>
      <c r="AK66" s="62" t="str">
        <f>IFERROR(LARGE('N 35-54'!$AB:$AB,AK$30),"")</f>
        <v/>
      </c>
      <c r="AL66" s="62" t="str">
        <f>IFERROR(LARGE('N 35-54'!$AB:$AB,AL$30),"")</f>
        <v/>
      </c>
      <c r="AM66" s="62" t="str">
        <f>IFERROR(LARGE('N 35-54'!$AB:$AB,AM$30),"")</f>
        <v/>
      </c>
      <c r="AN66" s="62" t="str">
        <f>IFERROR(LARGE('N 35-54'!$AB:$AB,AN$30),"")</f>
        <v/>
      </c>
      <c r="AO66" s="62" t="str">
        <f>IFERROR(LARGE('N 35-54'!$AB:$AB,AO$30),"")</f>
        <v/>
      </c>
      <c r="AP66" s="62" t="str">
        <f>IFERROR(LARGE('N 35-54'!$AB:$AB,AP$30),"")</f>
        <v/>
      </c>
      <c r="AQ66" s="62" t="str">
        <f>IFERROR(LARGE('N 35-54'!$AB:$AB,AQ$30),"")</f>
        <v/>
      </c>
      <c r="AW66" s="140"/>
      <c r="AX66" s="140"/>
      <c r="AY66" s="140"/>
      <c r="BA66" s="280">
        <f t="shared" si="37"/>
        <v>0</v>
      </c>
      <c r="BB66" s="280">
        <f t="shared" si="38"/>
        <v>0</v>
      </c>
      <c r="BC66" s="280">
        <f t="shared" si="39"/>
        <v>0</v>
      </c>
      <c r="BD66" s="280">
        <f t="shared" si="40"/>
        <v>0</v>
      </c>
      <c r="BE66" s="280">
        <f t="shared" si="41"/>
        <v>0</v>
      </c>
      <c r="BF66" s="280">
        <f t="shared" si="42"/>
        <v>0</v>
      </c>
      <c r="BG66" s="280">
        <f t="shared" si="43"/>
        <v>0</v>
      </c>
      <c r="BH66" s="280">
        <f t="shared" si="44"/>
        <v>0</v>
      </c>
      <c r="BI66" s="280">
        <f t="shared" si="45"/>
        <v>0</v>
      </c>
      <c r="BJ66" s="280">
        <f t="shared" si="46"/>
        <v>0</v>
      </c>
      <c r="BK66" s="280">
        <f t="shared" si="47"/>
        <v>0</v>
      </c>
    </row>
    <row r="67" spans="1:63" hidden="1" x14ac:dyDescent="0.2">
      <c r="B67" s="61"/>
      <c r="D67" s="62" t="str">
        <f>IFERROR(LARGE('N 55+'!$AB:$AB,D$30),"")</f>
        <v/>
      </c>
      <c r="E67" s="62" t="str">
        <f>IFERROR(LARGE('N 55+'!$AB:$AB,E$30),"")</f>
        <v/>
      </c>
      <c r="F67" s="62" t="str">
        <f>IFERROR(LARGE('N 55+'!$AB:$AB,F$30),"")</f>
        <v/>
      </c>
      <c r="G67" s="62" t="str">
        <f>IFERROR(LARGE('N 55+'!$AB:$AB,G$30),"")</f>
        <v/>
      </c>
      <c r="H67" s="62" t="str">
        <f>IFERROR(LARGE('N 55+'!$AB:$AB,H$30),"")</f>
        <v/>
      </c>
      <c r="I67" s="62" t="str">
        <f>IFERROR(LARGE('N 55+'!$AB:$AB,I$30),"")</f>
        <v/>
      </c>
      <c r="J67" s="62" t="str">
        <f>IFERROR(LARGE('N 55+'!$AB:$AB,J$30),"")</f>
        <v/>
      </c>
      <c r="K67" s="62" t="str">
        <f>IFERROR(LARGE('N 55+'!$AB:$AB,K$30),"")</f>
        <v/>
      </c>
      <c r="L67" s="62" t="str">
        <f>IFERROR(LARGE('N 55+'!$AB:$AB,L$30),"")</f>
        <v/>
      </c>
      <c r="M67" s="62" t="str">
        <f>IFERROR(LARGE('N 55+'!$AB:$AB,M$30),"")</f>
        <v/>
      </c>
      <c r="N67" s="62" t="str">
        <f>IFERROR(LARGE('N 55+'!$AB:$AB,N$30),"")</f>
        <v/>
      </c>
      <c r="O67" s="62" t="str">
        <f>IFERROR(LARGE('N 55+'!$AB:$AB,O$30),"")</f>
        <v/>
      </c>
      <c r="P67" s="62" t="str">
        <f>IFERROR(LARGE('N 55+'!$AB:$AB,P$30),"")</f>
        <v/>
      </c>
      <c r="Q67" s="62" t="str">
        <f>IFERROR(LARGE('N 55+'!$AB:$AB,Q$30),"")</f>
        <v/>
      </c>
      <c r="R67" s="62" t="str">
        <f>IFERROR(LARGE('N 55+'!$AB:$AB,R$30),"")</f>
        <v/>
      </c>
      <c r="S67" s="62" t="str">
        <f>IFERROR(LARGE('N 55+'!$AB:$AB,S$30),"")</f>
        <v/>
      </c>
      <c r="T67" s="62" t="str">
        <f>IFERROR(LARGE('N 55+'!$AB:$AB,T$30),"")</f>
        <v/>
      </c>
      <c r="U67" s="62" t="str">
        <f>IFERROR(LARGE('N 55+'!$AB:$AB,U$30),"")</f>
        <v/>
      </c>
      <c r="V67" s="62" t="str">
        <f>IFERROR(LARGE('N 55+'!$AB:$AB,V$30),"")</f>
        <v/>
      </c>
      <c r="W67" s="62" t="str">
        <f>IFERROR(LARGE('N 55+'!$AB:$AB,W$30),"")</f>
        <v/>
      </c>
      <c r="X67" s="62" t="str">
        <f>IFERROR(LARGE('N 55+'!$AB:$AB,X$30),"")</f>
        <v/>
      </c>
      <c r="Y67" s="62" t="str">
        <f>IFERROR(LARGE('N 55+'!$AB:$AB,Y$30),"")</f>
        <v/>
      </c>
      <c r="Z67" s="62" t="str">
        <f>IFERROR(LARGE('N 55+'!$AB:$AB,Z$30),"")</f>
        <v/>
      </c>
      <c r="AA67" s="62" t="str">
        <f>IFERROR(LARGE('N 55+'!$AB:$AB,AA$30),"")</f>
        <v/>
      </c>
      <c r="AB67" s="62" t="str">
        <f>IFERROR(LARGE('N 55+'!$AB:$AB,AB$30),"")</f>
        <v/>
      </c>
      <c r="AC67" s="62" t="str">
        <f>IFERROR(LARGE('N 55+'!$AB:$AB,AC$30),"")</f>
        <v/>
      </c>
      <c r="AD67" s="62" t="str">
        <f>IFERROR(LARGE('N 55+'!$AB:$AB,AD$30),"")</f>
        <v/>
      </c>
      <c r="AE67" s="62" t="str">
        <f>IFERROR(LARGE('N 55+'!$AB:$AB,AE$30),"")</f>
        <v/>
      </c>
      <c r="AF67" s="62" t="str">
        <f>IFERROR(LARGE('N 55+'!$AB:$AB,AF$30),"")</f>
        <v/>
      </c>
      <c r="AG67" s="62" t="str">
        <f>IFERROR(LARGE('N 55+'!$AB:$AB,AG$30),"")</f>
        <v/>
      </c>
      <c r="AH67" s="62" t="str">
        <f>IFERROR(LARGE('N 55+'!$AB:$AB,AH$30),"")</f>
        <v/>
      </c>
      <c r="AI67" s="62" t="str">
        <f>IFERROR(LARGE('N 55+'!$AB:$AB,AI$30),"")</f>
        <v/>
      </c>
      <c r="AJ67" s="62" t="str">
        <f>IFERROR(LARGE('N 55+'!$AB:$AB,AJ$30),"")</f>
        <v/>
      </c>
      <c r="AK67" s="62" t="str">
        <f>IFERROR(LARGE('N 55+'!$AB:$AB,AK$30),"")</f>
        <v/>
      </c>
      <c r="AL67" s="62" t="str">
        <f>IFERROR(LARGE('N 55+'!$AB:$AB,AL$30),"")</f>
        <v/>
      </c>
      <c r="AM67" s="62" t="str">
        <f>IFERROR(LARGE('N 55+'!$AB:$AB,AM$30),"")</f>
        <v/>
      </c>
      <c r="AN67" s="62" t="str">
        <f>IFERROR(LARGE('N 55+'!$AB:$AB,AN$30),"")</f>
        <v/>
      </c>
      <c r="AO67" s="62" t="str">
        <f>IFERROR(LARGE('N 55+'!$AB:$AB,AO$30),"")</f>
        <v/>
      </c>
      <c r="AP67" s="62" t="str">
        <f>IFERROR(LARGE('N 55+'!$AB:$AB,AP$30),"")</f>
        <v/>
      </c>
      <c r="AQ67" s="62" t="str">
        <f>IFERROR(LARGE('N 55+'!$AB:$AB,AQ$30),"")</f>
        <v/>
      </c>
      <c r="AW67" s="140"/>
      <c r="AX67" s="140"/>
      <c r="AY67" s="140"/>
      <c r="BA67" s="280">
        <f t="shared" si="37"/>
        <v>0</v>
      </c>
      <c r="BB67" s="280">
        <f t="shared" si="38"/>
        <v>0</v>
      </c>
      <c r="BC67" s="280">
        <f t="shared" si="39"/>
        <v>0</v>
      </c>
      <c r="BD67" s="280">
        <f t="shared" si="40"/>
        <v>0</v>
      </c>
      <c r="BE67" s="280">
        <f t="shared" si="41"/>
        <v>0</v>
      </c>
      <c r="BF67" s="280">
        <f t="shared" si="42"/>
        <v>0</v>
      </c>
      <c r="BG67" s="280">
        <f t="shared" si="43"/>
        <v>0</v>
      </c>
      <c r="BH67" s="280">
        <f t="shared" si="44"/>
        <v>0</v>
      </c>
      <c r="BI67" s="280">
        <f t="shared" si="45"/>
        <v>0</v>
      </c>
      <c r="BJ67" s="280">
        <f t="shared" si="46"/>
        <v>0</v>
      </c>
      <c r="BK67" s="280">
        <f t="shared" si="47"/>
        <v>0</v>
      </c>
    </row>
    <row r="68" spans="1:63" hidden="1" x14ac:dyDescent="0.2">
      <c r="A68" s="54" t="s">
        <v>75</v>
      </c>
      <c r="B68" s="60"/>
      <c r="D68" s="237">
        <f>IFERROR(LARGE('M 35-59'!$AC:$AC,D$30),"")</f>
        <v>7.0049999999999999</v>
      </c>
      <c r="E68" s="237" t="str">
        <f>IFERROR(LARGE('M 35-59'!$AC:$AC,E$30),"")</f>
        <v/>
      </c>
      <c r="F68" s="237" t="str">
        <f>IFERROR(LARGE('M 35-59'!$AC:$AC,F$30),"")</f>
        <v/>
      </c>
      <c r="G68" s="237" t="str">
        <f>IFERROR(LARGE('M 35-59'!$AC:$AC,G$30),"")</f>
        <v/>
      </c>
      <c r="H68" s="237" t="str">
        <f>IFERROR(LARGE('M 35-59'!$AC:$AC,H$30),"")</f>
        <v/>
      </c>
      <c r="I68" s="237" t="str">
        <f>IFERROR(LARGE('M 35-59'!$AC:$AC,I$30),"")</f>
        <v/>
      </c>
      <c r="J68" s="237" t="str">
        <f>IFERROR(LARGE('M 35-59'!$AC:$AC,J$30),"")</f>
        <v/>
      </c>
      <c r="K68" s="237" t="str">
        <f>IFERROR(LARGE('M 35-59'!$AC:$AC,K$30),"")</f>
        <v/>
      </c>
      <c r="L68" s="237" t="str">
        <f>IFERROR(LARGE('M 35-59'!$AC:$AC,L$30),"")</f>
        <v/>
      </c>
      <c r="M68" s="237" t="str">
        <f>IFERROR(LARGE('M 35-59'!$AC:$AC,M$30),"")</f>
        <v/>
      </c>
      <c r="N68" s="237" t="str">
        <f>IFERROR(LARGE('M 35-59'!$AC:$AC,N$30),"")</f>
        <v/>
      </c>
      <c r="O68" s="237" t="str">
        <f>IFERROR(LARGE('M 35-59'!$AC:$AC,O$30),"")</f>
        <v/>
      </c>
      <c r="P68" s="237" t="str">
        <f>IFERROR(LARGE('M 35-59'!$AC:$AC,P$30),"")</f>
        <v/>
      </c>
      <c r="Q68" s="237" t="str">
        <f>IFERROR(LARGE('M 35-59'!$AC:$AC,Q$30),"")</f>
        <v/>
      </c>
      <c r="R68" s="237" t="str">
        <f>IFERROR(LARGE('M 35-59'!$AC:$AC,R$30),"")</f>
        <v/>
      </c>
      <c r="S68" s="237" t="str">
        <f>IFERROR(LARGE('M 35-59'!$AC:$AC,S$30),"")</f>
        <v/>
      </c>
      <c r="T68" s="237" t="str">
        <f>IFERROR(LARGE('M 35-59'!$AC:$AC,T$30),"")</f>
        <v/>
      </c>
      <c r="U68" s="237" t="str">
        <f>IFERROR(LARGE('M 35-59'!$AC:$AC,U$30),"")</f>
        <v/>
      </c>
      <c r="V68" s="237" t="str">
        <f>IFERROR(LARGE('M 35-59'!$AC:$AC,V$30),"")</f>
        <v/>
      </c>
      <c r="W68" s="237" t="str">
        <f>IFERROR(LARGE('M 35-59'!$AC:$AC,W$30),"")</f>
        <v/>
      </c>
      <c r="X68" s="237" t="str">
        <f>IFERROR(LARGE('M 35-59'!$AC:$AC,X$30),"")</f>
        <v/>
      </c>
      <c r="Y68" s="237" t="str">
        <f>IFERROR(LARGE('M 35-59'!$AC:$AC,Y$30),"")</f>
        <v/>
      </c>
      <c r="Z68" s="237" t="str">
        <f>IFERROR(LARGE('M 35-59'!$AC:$AC,Z$30),"")</f>
        <v/>
      </c>
      <c r="AA68" s="237" t="str">
        <f>IFERROR(LARGE('M 35-59'!$AC:$AC,AA$30),"")</f>
        <v/>
      </c>
      <c r="AB68" s="237" t="str">
        <f>IFERROR(LARGE('M 35-59'!$AC:$AC,AB$30),"")</f>
        <v/>
      </c>
      <c r="AC68" s="237" t="str">
        <f>IFERROR(LARGE('M 35-59'!$AC:$AC,AC$30),"")</f>
        <v/>
      </c>
      <c r="AD68" s="237" t="str">
        <f>IFERROR(LARGE('M 35-59'!$AC:$AC,AD$30),"")</f>
        <v/>
      </c>
      <c r="AE68" s="237" t="str">
        <f>IFERROR(LARGE('M 35-59'!$AC:$AC,AE$30),"")</f>
        <v/>
      </c>
      <c r="AF68" s="237" t="str">
        <f>IFERROR(LARGE('M 35-59'!$AC:$AC,AF$30),"")</f>
        <v/>
      </c>
      <c r="AG68" s="237" t="str">
        <f>IFERROR(LARGE('M 35-59'!$AC:$AC,AG$30),"")</f>
        <v/>
      </c>
      <c r="AH68" s="237" t="str">
        <f>IFERROR(LARGE('M 35-59'!$AC:$AC,AH$30),"")</f>
        <v/>
      </c>
      <c r="AI68" s="237" t="str">
        <f>IFERROR(LARGE('M 35-59'!$AC:$AC,AI$30),"")</f>
        <v/>
      </c>
      <c r="AJ68" s="237" t="str">
        <f>IFERROR(LARGE('M 35-59'!$AC:$AC,AJ$30),"")</f>
        <v/>
      </c>
      <c r="AK68" s="237" t="str">
        <f>IFERROR(LARGE('M 35-59'!$AC:$AC,AK$30),"")</f>
        <v/>
      </c>
      <c r="AL68" s="237" t="str">
        <f>IFERROR(LARGE('M 35-59'!$AC:$AC,AL$30),"")</f>
        <v/>
      </c>
      <c r="AM68" s="237" t="str">
        <f>IFERROR(LARGE('M 35-59'!$AC:$AC,AM$30),"")</f>
        <v/>
      </c>
      <c r="AN68" s="237" t="str">
        <f>IFERROR(LARGE('M 35-59'!$AC:$AC,AN$30),"")</f>
        <v/>
      </c>
      <c r="AO68" s="237" t="str">
        <f>IFERROR(LARGE('M 35-59'!$AC:$AC,AO$30),"")</f>
        <v/>
      </c>
      <c r="AP68" s="237" t="str">
        <f>IFERROR(LARGE('M 35-59'!$AC:$AC,AP$30),"")</f>
        <v/>
      </c>
      <c r="AQ68" s="237" t="str">
        <f>IFERROR(LARGE('M 35-59'!$AC:$AC,AQ$30),"")</f>
        <v/>
      </c>
      <c r="AW68" s="140"/>
      <c r="AX68" s="140"/>
      <c r="AY68" s="140"/>
      <c r="BA68" s="280">
        <f t="shared" si="37"/>
        <v>0</v>
      </c>
      <c r="BB68" s="280">
        <f t="shared" si="38"/>
        <v>0</v>
      </c>
      <c r="BC68" s="280">
        <f t="shared" si="39"/>
        <v>0</v>
      </c>
      <c r="BD68" s="280">
        <f t="shared" si="40"/>
        <v>0</v>
      </c>
      <c r="BE68" s="280">
        <f t="shared" si="41"/>
        <v>0</v>
      </c>
      <c r="BF68" s="280">
        <f t="shared" si="42"/>
        <v>0</v>
      </c>
      <c r="BG68" s="280">
        <f t="shared" si="43"/>
        <v>0</v>
      </c>
      <c r="BH68" s="280">
        <f t="shared" si="44"/>
        <v>0</v>
      </c>
      <c r="BI68" s="280">
        <f t="shared" si="45"/>
        <v>0</v>
      </c>
      <c r="BJ68" s="280">
        <f t="shared" si="46"/>
        <v>0</v>
      </c>
      <c r="BK68" s="280">
        <f t="shared" si="47"/>
        <v>0</v>
      </c>
    </row>
    <row r="69" spans="1:63" hidden="1" x14ac:dyDescent="0.2">
      <c r="B69" s="60"/>
      <c r="D69" s="62" t="str">
        <f>IFERROR(LARGE('M 60+'!$AC:$AC,D$30),"")</f>
        <v/>
      </c>
      <c r="E69" s="62" t="str">
        <f>IFERROR(LARGE('M 60+'!$AC:$AC,E$30),"")</f>
        <v/>
      </c>
      <c r="F69" s="62" t="str">
        <f>IFERROR(LARGE('M 60+'!$AC:$AC,F$30),"")</f>
        <v/>
      </c>
      <c r="G69" s="62" t="str">
        <f>IFERROR(LARGE('M 60+'!$AC:$AC,G$30),"")</f>
        <v/>
      </c>
      <c r="H69" s="62" t="str">
        <f>IFERROR(LARGE('M 60+'!$AC:$AC,H$30),"")</f>
        <v/>
      </c>
      <c r="I69" s="62" t="str">
        <f>IFERROR(LARGE('M 60+'!$AC:$AC,I$30),"")</f>
        <v/>
      </c>
      <c r="J69" s="62" t="str">
        <f>IFERROR(LARGE('M 60+'!$AC:$AC,J$30),"")</f>
        <v/>
      </c>
      <c r="K69" s="62" t="str">
        <f>IFERROR(LARGE('M 60+'!$AC:$AC,K$30),"")</f>
        <v/>
      </c>
      <c r="L69" s="62" t="str">
        <f>IFERROR(LARGE('M 60+'!$AC:$AC,L$30),"")</f>
        <v/>
      </c>
      <c r="M69" s="62" t="str">
        <f>IFERROR(LARGE('M 60+'!$AC:$AC,M$30),"")</f>
        <v/>
      </c>
      <c r="N69" s="62" t="str">
        <f>IFERROR(LARGE('M 60+'!$AC:$AC,N$30),"")</f>
        <v/>
      </c>
      <c r="O69" s="62" t="str">
        <f>IFERROR(LARGE('M 60+'!$AC:$AC,O$30),"")</f>
        <v/>
      </c>
      <c r="P69" s="62" t="str">
        <f>IFERROR(LARGE('M 60+'!$AC:$AC,P$30),"")</f>
        <v/>
      </c>
      <c r="Q69" s="62" t="str">
        <f>IFERROR(LARGE('M 60+'!$AC:$AC,Q$30),"")</f>
        <v/>
      </c>
      <c r="R69" s="62" t="str">
        <f>IFERROR(LARGE('M 60+'!$AC:$AC,R$30),"")</f>
        <v/>
      </c>
      <c r="S69" s="62" t="str">
        <f>IFERROR(LARGE('M 60+'!$AC:$AC,S$30),"")</f>
        <v/>
      </c>
      <c r="T69" s="62" t="str">
        <f>IFERROR(LARGE('M 60+'!$AC:$AC,T$30),"")</f>
        <v/>
      </c>
      <c r="U69" s="62" t="str">
        <f>IFERROR(LARGE('M 60+'!$AC:$AC,U$30),"")</f>
        <v/>
      </c>
      <c r="V69" s="62" t="str">
        <f>IFERROR(LARGE('M 60+'!$AC:$AC,V$30),"")</f>
        <v/>
      </c>
      <c r="W69" s="62" t="str">
        <f>IFERROR(LARGE('M 60+'!$AC:$AC,W$30),"")</f>
        <v/>
      </c>
      <c r="X69" s="62" t="str">
        <f>IFERROR(LARGE('M 60+'!$AC:$AC,X$30),"")</f>
        <v/>
      </c>
      <c r="Y69" s="62" t="str">
        <f>IFERROR(LARGE('M 60+'!$AC:$AC,Y$30),"")</f>
        <v/>
      </c>
      <c r="Z69" s="62" t="str">
        <f>IFERROR(LARGE('M 60+'!$AC:$AC,Z$30),"")</f>
        <v/>
      </c>
      <c r="AA69" s="62" t="str">
        <f>IFERROR(LARGE('M 60+'!$AC:$AC,AA$30),"")</f>
        <v/>
      </c>
      <c r="AB69" s="62" t="str">
        <f>IFERROR(LARGE('M 60+'!$AC:$AC,AB$30),"")</f>
        <v/>
      </c>
      <c r="AC69" s="62" t="str">
        <f>IFERROR(LARGE('M 60+'!$AC:$AC,AC$30),"")</f>
        <v/>
      </c>
      <c r="AD69" s="62" t="str">
        <f>IFERROR(LARGE('M 60+'!$AC:$AC,AD$30),"")</f>
        <v/>
      </c>
      <c r="AE69" s="62" t="str">
        <f>IFERROR(LARGE('M 60+'!$AC:$AC,AE$30),"")</f>
        <v/>
      </c>
      <c r="AF69" s="62" t="str">
        <f>IFERROR(LARGE('M 60+'!$AC:$AC,AF$30),"")</f>
        <v/>
      </c>
      <c r="AG69" s="62" t="str">
        <f>IFERROR(LARGE('M 60+'!$AC:$AC,AG$30),"")</f>
        <v/>
      </c>
      <c r="AH69" s="62" t="str">
        <f>IFERROR(LARGE('M 60+'!$AC:$AC,AH$30),"")</f>
        <v/>
      </c>
      <c r="AI69" s="62" t="str">
        <f>IFERROR(LARGE('M 60+'!$AC:$AC,AI$30),"")</f>
        <v/>
      </c>
      <c r="AJ69" s="62" t="str">
        <f>IFERROR(LARGE('M 60+'!$AC:$AC,AJ$30),"")</f>
        <v/>
      </c>
      <c r="AK69" s="62" t="str">
        <f>IFERROR(LARGE('M 60+'!$AC:$AC,AK$30),"")</f>
        <v/>
      </c>
      <c r="AL69" s="62" t="str">
        <f>IFERROR(LARGE('M 60+'!$AC:$AC,AL$30),"")</f>
        <v/>
      </c>
      <c r="AM69" s="62" t="str">
        <f>IFERROR(LARGE('M 60+'!$AC:$AC,AM$30),"")</f>
        <v/>
      </c>
      <c r="AN69" s="62" t="str">
        <f>IFERROR(LARGE('M 60+'!$AC:$AC,AN$30),"")</f>
        <v/>
      </c>
      <c r="AO69" s="62" t="str">
        <f>IFERROR(LARGE('M 60+'!$AC:$AC,AO$30),"")</f>
        <v/>
      </c>
      <c r="AP69" s="62" t="str">
        <f>IFERROR(LARGE('M 60+'!$AC:$AC,AP$30),"")</f>
        <v/>
      </c>
      <c r="AQ69" s="62" t="str">
        <f>IFERROR(LARGE('M 60+'!$AC:$AC,AQ$30),"")</f>
        <v/>
      </c>
      <c r="AW69" s="140"/>
      <c r="AX69" s="140"/>
      <c r="AY69" s="140"/>
      <c r="BA69" s="280">
        <f t="shared" si="37"/>
        <v>0</v>
      </c>
      <c r="BB69" s="280">
        <f t="shared" si="38"/>
        <v>0</v>
      </c>
      <c r="BC69" s="280">
        <f t="shared" si="39"/>
        <v>0</v>
      </c>
      <c r="BD69" s="280">
        <f t="shared" si="40"/>
        <v>0</v>
      </c>
      <c r="BE69" s="280">
        <f t="shared" si="41"/>
        <v>0</v>
      </c>
      <c r="BF69" s="280">
        <f t="shared" si="42"/>
        <v>0</v>
      </c>
      <c r="BG69" s="280">
        <f t="shared" si="43"/>
        <v>0</v>
      </c>
      <c r="BH69" s="280">
        <f t="shared" si="44"/>
        <v>0</v>
      </c>
      <c r="BI69" s="280">
        <f t="shared" si="45"/>
        <v>0</v>
      </c>
      <c r="BJ69" s="280">
        <f t="shared" si="46"/>
        <v>0</v>
      </c>
      <c r="BK69" s="280">
        <f t="shared" si="47"/>
        <v>0</v>
      </c>
    </row>
    <row r="70" spans="1:63" hidden="1" x14ac:dyDescent="0.2">
      <c r="B70" s="61"/>
      <c r="D70" s="62" t="str">
        <f>IFERROR(LARGE('N 35-54'!$AC:$AC,D$30),"")</f>
        <v/>
      </c>
      <c r="E70" s="62" t="str">
        <f>IFERROR(LARGE('N 35-54'!$AC:$AC,E$30),"")</f>
        <v/>
      </c>
      <c r="F70" s="62" t="str">
        <f>IFERROR(LARGE('N 35-54'!$AC:$AC,F$30),"")</f>
        <v/>
      </c>
      <c r="G70" s="62" t="str">
        <f>IFERROR(LARGE('N 35-54'!$AC:$AC,G$30),"")</f>
        <v/>
      </c>
      <c r="H70" s="62" t="str">
        <f>IFERROR(LARGE('N 35-54'!$AC:$AC,H$30),"")</f>
        <v/>
      </c>
      <c r="I70" s="62" t="str">
        <f>IFERROR(LARGE('N 35-54'!$AC:$AC,I$30),"")</f>
        <v/>
      </c>
      <c r="J70" s="62" t="str">
        <f>IFERROR(LARGE('N 35-54'!$AC:$AC,J$30),"")</f>
        <v/>
      </c>
      <c r="K70" s="62" t="str">
        <f>IFERROR(LARGE('N 35-54'!$AC:$AC,K$30),"")</f>
        <v/>
      </c>
      <c r="L70" s="62" t="str">
        <f>IFERROR(LARGE('N 35-54'!$AC:$AC,L$30),"")</f>
        <v/>
      </c>
      <c r="M70" s="62" t="str">
        <f>IFERROR(LARGE('N 35-54'!$AC:$AC,M$30),"")</f>
        <v/>
      </c>
      <c r="N70" s="62" t="str">
        <f>IFERROR(LARGE('N 35-54'!$AC:$AC,N$30),"")</f>
        <v/>
      </c>
      <c r="O70" s="62" t="str">
        <f>IFERROR(LARGE('N 35-54'!$AC:$AC,O$30),"")</f>
        <v/>
      </c>
      <c r="P70" s="62" t="str">
        <f>IFERROR(LARGE('N 35-54'!$AC:$AC,P$30),"")</f>
        <v/>
      </c>
      <c r="Q70" s="62" t="str">
        <f>IFERROR(LARGE('N 35-54'!$AC:$AC,Q$30),"")</f>
        <v/>
      </c>
      <c r="R70" s="62" t="str">
        <f>IFERROR(LARGE('N 35-54'!$AC:$AC,R$30),"")</f>
        <v/>
      </c>
      <c r="S70" s="62" t="str">
        <f>IFERROR(LARGE('N 35-54'!$AC:$AC,S$30),"")</f>
        <v/>
      </c>
      <c r="T70" s="62" t="str">
        <f>IFERROR(LARGE('N 35-54'!$AC:$AC,T$30),"")</f>
        <v/>
      </c>
      <c r="U70" s="62" t="str">
        <f>IFERROR(LARGE('N 35-54'!$AC:$AC,U$30),"")</f>
        <v/>
      </c>
      <c r="V70" s="62" t="str">
        <f>IFERROR(LARGE('N 35-54'!$AC:$AC,V$30),"")</f>
        <v/>
      </c>
      <c r="W70" s="62" t="str">
        <f>IFERROR(LARGE('N 35-54'!$AC:$AC,W$30),"")</f>
        <v/>
      </c>
      <c r="X70" s="62" t="str">
        <f>IFERROR(LARGE('N 35-54'!$AC:$AC,X$30),"")</f>
        <v/>
      </c>
      <c r="Y70" s="62" t="str">
        <f>IFERROR(LARGE('N 35-54'!$AC:$AC,Y$30),"")</f>
        <v/>
      </c>
      <c r="Z70" s="62" t="str">
        <f>IFERROR(LARGE('N 35-54'!$AC:$AC,Z$30),"")</f>
        <v/>
      </c>
      <c r="AA70" s="62" t="str">
        <f>IFERROR(LARGE('N 35-54'!$AC:$AC,AA$30),"")</f>
        <v/>
      </c>
      <c r="AB70" s="62" t="str">
        <f>IFERROR(LARGE('N 35-54'!$AC:$AC,AB$30),"")</f>
        <v/>
      </c>
      <c r="AC70" s="62" t="str">
        <f>IFERROR(LARGE('N 35-54'!$AC:$AC,AC$30),"")</f>
        <v/>
      </c>
      <c r="AD70" s="62" t="str">
        <f>IFERROR(LARGE('N 35-54'!$AC:$AC,AD$30),"")</f>
        <v/>
      </c>
      <c r="AE70" s="62" t="str">
        <f>IFERROR(LARGE('N 35-54'!$AC:$AC,AE$30),"")</f>
        <v/>
      </c>
      <c r="AF70" s="62" t="str">
        <f>IFERROR(LARGE('N 35-54'!$AC:$AC,AF$30),"")</f>
        <v/>
      </c>
      <c r="AG70" s="62" t="str">
        <f>IFERROR(LARGE('N 35-54'!$AC:$AC,AG$30),"")</f>
        <v/>
      </c>
      <c r="AH70" s="62" t="str">
        <f>IFERROR(LARGE('N 35-54'!$AC:$AC,AH$30),"")</f>
        <v/>
      </c>
      <c r="AI70" s="62" t="str">
        <f>IFERROR(LARGE('N 35-54'!$AC:$AC,AI$30),"")</f>
        <v/>
      </c>
      <c r="AJ70" s="62" t="str">
        <f>IFERROR(LARGE('N 35-54'!$AC:$AC,AJ$30),"")</f>
        <v/>
      </c>
      <c r="AK70" s="62" t="str">
        <f>IFERROR(LARGE('N 35-54'!$AC:$AC,AK$30),"")</f>
        <v/>
      </c>
      <c r="AL70" s="62" t="str">
        <f>IFERROR(LARGE('N 35-54'!$AC:$AC,AL$30),"")</f>
        <v/>
      </c>
      <c r="AM70" s="62" t="str">
        <f>IFERROR(LARGE('N 35-54'!$AC:$AC,AM$30),"")</f>
        <v/>
      </c>
      <c r="AN70" s="62" t="str">
        <f>IFERROR(LARGE('N 35-54'!$AC:$AC,AN$30),"")</f>
        <v/>
      </c>
      <c r="AO70" s="62" t="str">
        <f>IFERROR(LARGE('N 35-54'!$AC:$AC,AO$30),"")</f>
        <v/>
      </c>
      <c r="AP70" s="62" t="str">
        <f>IFERROR(LARGE('N 35-54'!$AC:$AC,AP$30),"")</f>
        <v/>
      </c>
      <c r="AQ70" s="62" t="str">
        <f>IFERROR(LARGE('N 35-54'!$AC:$AC,AQ$30),"")</f>
        <v/>
      </c>
      <c r="AW70" s="140"/>
      <c r="AX70" s="140"/>
      <c r="AY70" s="140"/>
      <c r="BA70" s="280">
        <f t="shared" si="37"/>
        <v>0</v>
      </c>
      <c r="BB70" s="280">
        <f t="shared" si="38"/>
        <v>0</v>
      </c>
      <c r="BC70" s="280">
        <f t="shared" si="39"/>
        <v>0</v>
      </c>
      <c r="BD70" s="280">
        <f t="shared" si="40"/>
        <v>0</v>
      </c>
      <c r="BE70" s="280">
        <f t="shared" si="41"/>
        <v>0</v>
      </c>
      <c r="BF70" s="280">
        <f t="shared" si="42"/>
        <v>0</v>
      </c>
      <c r="BG70" s="280">
        <f t="shared" si="43"/>
        <v>0</v>
      </c>
      <c r="BH70" s="280">
        <f t="shared" si="44"/>
        <v>0</v>
      </c>
      <c r="BI70" s="280">
        <f t="shared" si="45"/>
        <v>0</v>
      </c>
      <c r="BJ70" s="280">
        <f t="shared" si="46"/>
        <v>0</v>
      </c>
      <c r="BK70" s="280">
        <f t="shared" si="47"/>
        <v>0</v>
      </c>
    </row>
    <row r="71" spans="1:63" hidden="1" x14ac:dyDescent="0.2">
      <c r="B71" s="61"/>
      <c r="D71" s="62" t="str">
        <f>IFERROR(LARGE('N 55+'!$AC:$AC,D$30),"")</f>
        <v/>
      </c>
      <c r="E71" s="62" t="str">
        <f>IFERROR(LARGE('N 55+'!$AC:$AC,E$30),"")</f>
        <v/>
      </c>
      <c r="F71" s="62" t="str">
        <f>IFERROR(LARGE('N 55+'!$AC:$AC,F$30),"")</f>
        <v/>
      </c>
      <c r="G71" s="62" t="str">
        <f>IFERROR(LARGE('N 55+'!$AC:$AC,G$30),"")</f>
        <v/>
      </c>
      <c r="H71" s="62" t="str">
        <f>IFERROR(LARGE('N 55+'!$AC:$AC,H$30),"")</f>
        <v/>
      </c>
      <c r="I71" s="62" t="str">
        <f>IFERROR(LARGE('N 55+'!$AC:$AC,I$30),"")</f>
        <v/>
      </c>
      <c r="J71" s="62" t="str">
        <f>IFERROR(LARGE('N 55+'!$AC:$AC,J$30),"")</f>
        <v/>
      </c>
      <c r="K71" s="62" t="str">
        <f>IFERROR(LARGE('N 55+'!$AC:$AC,K$30),"")</f>
        <v/>
      </c>
      <c r="L71" s="62" t="str">
        <f>IFERROR(LARGE('N 55+'!$AC:$AC,L$30),"")</f>
        <v/>
      </c>
      <c r="M71" s="62" t="str">
        <f>IFERROR(LARGE('N 55+'!$AC:$AC,M$30),"")</f>
        <v/>
      </c>
      <c r="N71" s="62" t="str">
        <f>IFERROR(LARGE('N 55+'!$AC:$AC,N$30),"")</f>
        <v/>
      </c>
      <c r="O71" s="62" t="str">
        <f>IFERROR(LARGE('N 55+'!$AC:$AC,O$30),"")</f>
        <v/>
      </c>
      <c r="P71" s="62" t="str">
        <f>IFERROR(LARGE('N 55+'!$AC:$AC,P$30),"")</f>
        <v/>
      </c>
      <c r="Q71" s="62" t="str">
        <f>IFERROR(LARGE('N 55+'!$AC:$AC,Q$30),"")</f>
        <v/>
      </c>
      <c r="R71" s="62" t="str">
        <f>IFERROR(LARGE('N 55+'!$AC:$AC,R$30),"")</f>
        <v/>
      </c>
      <c r="S71" s="62" t="str">
        <f>IFERROR(LARGE('N 55+'!$AC:$AC,S$30),"")</f>
        <v/>
      </c>
      <c r="T71" s="62" t="str">
        <f>IFERROR(LARGE('N 55+'!$AC:$AC,T$30),"")</f>
        <v/>
      </c>
      <c r="U71" s="62" t="str">
        <f>IFERROR(LARGE('N 55+'!$AC:$AC,U$30),"")</f>
        <v/>
      </c>
      <c r="V71" s="62" t="str">
        <f>IFERROR(LARGE('N 55+'!$AC:$AC,V$30),"")</f>
        <v/>
      </c>
      <c r="W71" s="62" t="str">
        <f>IFERROR(LARGE('N 55+'!$AC:$AC,W$30),"")</f>
        <v/>
      </c>
      <c r="X71" s="62" t="str">
        <f>IFERROR(LARGE('N 55+'!$AC:$AC,X$30),"")</f>
        <v/>
      </c>
      <c r="Y71" s="62" t="str">
        <f>IFERROR(LARGE('N 55+'!$AC:$AC,Y$30),"")</f>
        <v/>
      </c>
      <c r="Z71" s="62" t="str">
        <f>IFERROR(LARGE('N 55+'!$AC:$AC,Z$30),"")</f>
        <v/>
      </c>
      <c r="AA71" s="62" t="str">
        <f>IFERROR(LARGE('N 55+'!$AC:$AC,AA$30),"")</f>
        <v/>
      </c>
      <c r="AB71" s="62" t="str">
        <f>IFERROR(LARGE('N 55+'!$AC:$AC,AB$30),"")</f>
        <v/>
      </c>
      <c r="AC71" s="62" t="str">
        <f>IFERROR(LARGE('N 55+'!$AC:$AC,AC$30),"")</f>
        <v/>
      </c>
      <c r="AD71" s="62" t="str">
        <f>IFERROR(LARGE('N 55+'!$AC:$AC,AD$30),"")</f>
        <v/>
      </c>
      <c r="AE71" s="62" t="str">
        <f>IFERROR(LARGE('N 55+'!$AC:$AC,AE$30),"")</f>
        <v/>
      </c>
      <c r="AF71" s="62" t="str">
        <f>IFERROR(LARGE('N 55+'!$AC:$AC,AF$30),"")</f>
        <v/>
      </c>
      <c r="AG71" s="62" t="str">
        <f>IFERROR(LARGE('N 55+'!$AC:$AC,AG$30),"")</f>
        <v/>
      </c>
      <c r="AH71" s="62" t="str">
        <f>IFERROR(LARGE('N 55+'!$AC:$AC,AH$30),"")</f>
        <v/>
      </c>
      <c r="AI71" s="62" t="str">
        <f>IFERROR(LARGE('N 55+'!$AC:$AC,AI$30),"")</f>
        <v/>
      </c>
      <c r="AJ71" s="62" t="str">
        <f>IFERROR(LARGE('N 55+'!$AC:$AC,AJ$30),"")</f>
        <v/>
      </c>
      <c r="AK71" s="62" t="str">
        <f>IFERROR(LARGE('N 55+'!$AC:$AC,AK$30),"")</f>
        <v/>
      </c>
      <c r="AL71" s="62" t="str">
        <f>IFERROR(LARGE('N 55+'!$AC:$AC,AL$30),"")</f>
        <v/>
      </c>
      <c r="AM71" s="62" t="str">
        <f>IFERROR(LARGE('N 55+'!$AC:$AC,AM$30),"")</f>
        <v/>
      </c>
      <c r="AN71" s="62" t="str">
        <f>IFERROR(LARGE('N 55+'!$AC:$AC,AN$30),"")</f>
        <v/>
      </c>
      <c r="AO71" s="62" t="str">
        <f>IFERROR(LARGE('N 55+'!$AC:$AC,AO$30),"")</f>
        <v/>
      </c>
      <c r="AP71" s="62" t="str">
        <f>IFERROR(LARGE('N 55+'!$AC:$AC,AP$30),"")</f>
        <v/>
      </c>
      <c r="AQ71" s="62" t="str">
        <f>IFERROR(LARGE('N 55+'!$AC:$AC,AQ$30),"")</f>
        <v/>
      </c>
      <c r="AW71" s="140"/>
      <c r="AX71" s="140"/>
      <c r="AY71" s="140"/>
      <c r="BA71" s="280">
        <f t="shared" si="37"/>
        <v>0</v>
      </c>
      <c r="BB71" s="280">
        <f t="shared" si="38"/>
        <v>0</v>
      </c>
      <c r="BC71" s="280">
        <f t="shared" si="39"/>
        <v>0</v>
      </c>
      <c r="BD71" s="280">
        <f t="shared" si="40"/>
        <v>0</v>
      </c>
      <c r="BE71" s="280">
        <f t="shared" si="41"/>
        <v>0</v>
      </c>
      <c r="BF71" s="280">
        <f t="shared" si="42"/>
        <v>0</v>
      </c>
      <c r="BG71" s="280">
        <f t="shared" si="43"/>
        <v>0</v>
      </c>
      <c r="BH71" s="280">
        <f t="shared" si="44"/>
        <v>0</v>
      </c>
      <c r="BI71" s="280">
        <f t="shared" si="45"/>
        <v>0</v>
      </c>
      <c r="BJ71" s="280">
        <f t="shared" si="46"/>
        <v>0</v>
      </c>
      <c r="BK71" s="280">
        <f t="shared" si="47"/>
        <v>0</v>
      </c>
    </row>
    <row r="72" spans="1:63" hidden="1" x14ac:dyDescent="0.2">
      <c r="A72" s="54" t="s">
        <v>64</v>
      </c>
      <c r="B72" s="60"/>
      <c r="D72" s="237" t="str">
        <f>IFERROR(LARGE('M 35-59'!$AD:$AD,D$30),"")</f>
        <v/>
      </c>
      <c r="E72" s="237" t="str">
        <f>IFERROR(LARGE('M 35-59'!$AD:$AD,E$30),"")</f>
        <v/>
      </c>
      <c r="F72" s="237" t="str">
        <f>IFERROR(LARGE('M 35-59'!$AD:$AD,F$30),"")</f>
        <v/>
      </c>
      <c r="G72" s="237" t="str">
        <f>IFERROR(LARGE('M 35-59'!$AD:$AD,G$30),"")</f>
        <v/>
      </c>
      <c r="H72" s="237" t="str">
        <f>IFERROR(LARGE('M 35-59'!$AD:$AD,H$30),"")</f>
        <v/>
      </c>
      <c r="I72" s="237" t="str">
        <f>IFERROR(LARGE('M 35-59'!$AD:$AD,I$30),"")</f>
        <v/>
      </c>
      <c r="J72" s="237" t="str">
        <f>IFERROR(LARGE('M 35-59'!$AD:$AD,J$30),"")</f>
        <v/>
      </c>
      <c r="K72" s="237" t="str">
        <f>IFERROR(LARGE('M 35-59'!$AD:$AD,K$30),"")</f>
        <v/>
      </c>
      <c r="L72" s="237" t="str">
        <f>IFERROR(LARGE('M 35-59'!$AD:$AD,L$30),"")</f>
        <v/>
      </c>
      <c r="M72" s="237" t="str">
        <f>IFERROR(LARGE('M 35-59'!$AD:$AD,M$30),"")</f>
        <v/>
      </c>
      <c r="N72" s="237" t="str">
        <f>IFERROR(LARGE('M 35-59'!$AD:$AD,N$30),"")</f>
        <v/>
      </c>
      <c r="O72" s="237" t="str">
        <f>IFERROR(LARGE('M 35-59'!$AD:$AD,O$30),"")</f>
        <v/>
      </c>
      <c r="P72" s="237" t="str">
        <f>IFERROR(LARGE('M 35-59'!$AD:$AD,P$30),"")</f>
        <v/>
      </c>
      <c r="Q72" s="237" t="str">
        <f>IFERROR(LARGE('M 35-59'!$AD:$AD,Q$30),"")</f>
        <v/>
      </c>
      <c r="R72" s="237" t="str">
        <f>IFERROR(LARGE('M 35-59'!$AD:$AD,R$30),"")</f>
        <v/>
      </c>
      <c r="S72" s="237" t="str">
        <f>IFERROR(LARGE('M 35-59'!$AD:$AD,S$30),"")</f>
        <v/>
      </c>
      <c r="T72" s="237" t="str">
        <f>IFERROR(LARGE('M 35-59'!$AD:$AD,T$30),"")</f>
        <v/>
      </c>
      <c r="U72" s="237" t="str">
        <f>IFERROR(LARGE('M 35-59'!$AD:$AD,U$30),"")</f>
        <v/>
      </c>
      <c r="V72" s="237" t="str">
        <f>IFERROR(LARGE('M 35-59'!$AD:$AD,V$30),"")</f>
        <v/>
      </c>
      <c r="W72" s="237" t="str">
        <f>IFERROR(LARGE('M 35-59'!$AD:$AD,W$30),"")</f>
        <v/>
      </c>
      <c r="X72" s="237" t="str">
        <f>IFERROR(LARGE('M 35-59'!$AD:$AD,X$30),"")</f>
        <v/>
      </c>
      <c r="Y72" s="237" t="str">
        <f>IFERROR(LARGE('M 35-59'!$AD:$AD,Y$30),"")</f>
        <v/>
      </c>
      <c r="Z72" s="237" t="str">
        <f>IFERROR(LARGE('M 35-59'!$AD:$AD,Z$30),"")</f>
        <v/>
      </c>
      <c r="AA72" s="237" t="str">
        <f>IFERROR(LARGE('M 35-59'!$AD:$AD,AA$30),"")</f>
        <v/>
      </c>
      <c r="AB72" s="237" t="str">
        <f>IFERROR(LARGE('M 35-59'!$AD:$AD,AB$30),"")</f>
        <v/>
      </c>
      <c r="AC72" s="237" t="str">
        <f>IFERROR(LARGE('M 35-59'!$AD:$AD,AC$30),"")</f>
        <v/>
      </c>
      <c r="AD72" s="237" t="str">
        <f>IFERROR(LARGE('M 35-59'!$AD:$AD,AD$30),"")</f>
        <v/>
      </c>
      <c r="AE72" s="237" t="str">
        <f>IFERROR(LARGE('M 35-59'!$AD:$AD,AE$30),"")</f>
        <v/>
      </c>
      <c r="AF72" s="237" t="str">
        <f>IFERROR(LARGE('M 35-59'!$AD:$AD,AF$30),"")</f>
        <v/>
      </c>
      <c r="AG72" s="237" t="str">
        <f>IFERROR(LARGE('M 35-59'!$AD:$AD,AG$30),"")</f>
        <v/>
      </c>
      <c r="AH72" s="237" t="str">
        <f>IFERROR(LARGE('M 35-59'!$AD:$AD,AH$30),"")</f>
        <v/>
      </c>
      <c r="AI72" s="237" t="str">
        <f>IFERROR(LARGE('M 35-59'!$AD:$AD,AI$30),"")</f>
        <v/>
      </c>
      <c r="AJ72" s="237" t="str">
        <f>IFERROR(LARGE('M 35-59'!$AD:$AD,AJ$30),"")</f>
        <v/>
      </c>
      <c r="AK72" s="237" t="str">
        <f>IFERROR(LARGE('M 35-59'!$AD:$AD,AK$30),"")</f>
        <v/>
      </c>
      <c r="AL72" s="237" t="str">
        <f>IFERROR(LARGE('M 35-59'!$AD:$AD,AL$30),"")</f>
        <v/>
      </c>
      <c r="AM72" s="237" t="str">
        <f>IFERROR(LARGE('M 35-59'!$AD:$AD,AM$30),"")</f>
        <v/>
      </c>
      <c r="AN72" s="237" t="str">
        <f>IFERROR(LARGE('M 35-59'!$AD:$AD,AN$30),"")</f>
        <v/>
      </c>
      <c r="AO72" s="237" t="str">
        <f>IFERROR(LARGE('M 35-59'!$AD:$AD,AO$30),"")</f>
        <v/>
      </c>
      <c r="AP72" s="237" t="str">
        <f>IFERROR(LARGE('M 35-59'!$AD:$AD,AP$30),"")</f>
        <v/>
      </c>
      <c r="AQ72" s="237" t="str">
        <f>IFERROR(LARGE('M 35-59'!$AD:$AD,AQ$30),"")</f>
        <v/>
      </c>
      <c r="AW72" s="140"/>
      <c r="AX72" s="140"/>
      <c r="AY72" s="140"/>
      <c r="BA72" s="280">
        <f t="shared" si="37"/>
        <v>0</v>
      </c>
      <c r="BB72" s="280">
        <f t="shared" si="38"/>
        <v>0</v>
      </c>
      <c r="BC72" s="280">
        <f t="shared" si="39"/>
        <v>0</v>
      </c>
      <c r="BD72" s="280">
        <f t="shared" si="40"/>
        <v>0</v>
      </c>
      <c r="BE72" s="280">
        <f t="shared" si="41"/>
        <v>0</v>
      </c>
      <c r="BF72" s="280">
        <f t="shared" si="42"/>
        <v>0</v>
      </c>
      <c r="BG72" s="280">
        <f t="shared" si="43"/>
        <v>0</v>
      </c>
      <c r="BH72" s="280">
        <f t="shared" si="44"/>
        <v>0</v>
      </c>
      <c r="BI72" s="280">
        <f t="shared" si="45"/>
        <v>0</v>
      </c>
      <c r="BJ72" s="280">
        <f t="shared" si="46"/>
        <v>0</v>
      </c>
      <c r="BK72" s="280">
        <f t="shared" si="47"/>
        <v>0</v>
      </c>
    </row>
    <row r="73" spans="1:63" hidden="1" x14ac:dyDescent="0.2">
      <c r="B73" s="60"/>
      <c r="D73" s="62" t="str">
        <f>IFERROR(LARGE('M 60+'!$AD:$AD,D$30),"")</f>
        <v/>
      </c>
      <c r="E73" s="62" t="str">
        <f>IFERROR(LARGE('M 60+'!$AD:$AD,E$30),"")</f>
        <v/>
      </c>
      <c r="F73" s="62" t="str">
        <f>IFERROR(LARGE('M 60+'!$AD:$AD,F$30),"")</f>
        <v/>
      </c>
      <c r="G73" s="62" t="str">
        <f>IFERROR(LARGE('M 60+'!$AD:$AD,G$30),"")</f>
        <v/>
      </c>
      <c r="H73" s="62" t="str">
        <f>IFERROR(LARGE('M 60+'!$AD:$AD,H$30),"")</f>
        <v/>
      </c>
      <c r="I73" s="62" t="str">
        <f>IFERROR(LARGE('M 60+'!$AD:$AD,I$30),"")</f>
        <v/>
      </c>
      <c r="J73" s="62" t="str">
        <f>IFERROR(LARGE('M 60+'!$AD:$AD,J$30),"")</f>
        <v/>
      </c>
      <c r="K73" s="62" t="str">
        <f>IFERROR(LARGE('M 60+'!$AD:$AD,K$30),"")</f>
        <v/>
      </c>
      <c r="L73" s="62" t="str">
        <f>IFERROR(LARGE('M 60+'!$AD:$AD,L$30),"")</f>
        <v/>
      </c>
      <c r="M73" s="62" t="str">
        <f>IFERROR(LARGE('M 60+'!$AD:$AD,M$30),"")</f>
        <v/>
      </c>
      <c r="N73" s="62" t="str">
        <f>IFERROR(LARGE('M 60+'!$AD:$AD,N$30),"")</f>
        <v/>
      </c>
      <c r="O73" s="62" t="str">
        <f>IFERROR(LARGE('M 60+'!$AD:$AD,O$30),"")</f>
        <v/>
      </c>
      <c r="P73" s="62" t="str">
        <f>IFERROR(LARGE('M 60+'!$AD:$AD,P$30),"")</f>
        <v/>
      </c>
      <c r="Q73" s="62" t="str">
        <f>IFERROR(LARGE('M 60+'!$AD:$AD,Q$30),"")</f>
        <v/>
      </c>
      <c r="R73" s="62" t="str">
        <f>IFERROR(LARGE('M 60+'!$AD:$AD,R$30),"")</f>
        <v/>
      </c>
      <c r="S73" s="62" t="str">
        <f>IFERROR(LARGE('M 60+'!$AD:$AD,S$30),"")</f>
        <v/>
      </c>
      <c r="T73" s="62" t="str">
        <f>IFERROR(LARGE('M 60+'!$AD:$AD,T$30),"")</f>
        <v/>
      </c>
      <c r="U73" s="62" t="str">
        <f>IFERROR(LARGE('M 60+'!$AD:$AD,U$30),"")</f>
        <v/>
      </c>
      <c r="V73" s="62" t="str">
        <f>IFERROR(LARGE('M 60+'!$AD:$AD,V$30),"")</f>
        <v/>
      </c>
      <c r="W73" s="62" t="str">
        <f>IFERROR(LARGE('M 60+'!$AD:$AD,W$30),"")</f>
        <v/>
      </c>
      <c r="X73" s="62" t="str">
        <f>IFERROR(LARGE('M 60+'!$AD:$AD,X$30),"")</f>
        <v/>
      </c>
      <c r="Y73" s="62" t="str">
        <f>IFERROR(LARGE('M 60+'!$AD:$AD,Y$30),"")</f>
        <v/>
      </c>
      <c r="Z73" s="62" t="str">
        <f>IFERROR(LARGE('M 60+'!$AD:$AD,Z$30),"")</f>
        <v/>
      </c>
      <c r="AA73" s="62" t="str">
        <f>IFERROR(LARGE('M 60+'!$AD:$AD,AA$30),"")</f>
        <v/>
      </c>
      <c r="AB73" s="62" t="str">
        <f>IFERROR(LARGE('M 60+'!$AD:$AD,AB$30),"")</f>
        <v/>
      </c>
      <c r="AC73" s="62" t="str">
        <f>IFERROR(LARGE('M 60+'!$AD:$AD,AC$30),"")</f>
        <v/>
      </c>
      <c r="AD73" s="62" t="str">
        <f>IFERROR(LARGE('M 60+'!$AD:$AD,AD$30),"")</f>
        <v/>
      </c>
      <c r="AE73" s="62" t="str">
        <f>IFERROR(LARGE('M 60+'!$AD:$AD,AE$30),"")</f>
        <v/>
      </c>
      <c r="AF73" s="62" t="str">
        <f>IFERROR(LARGE('M 60+'!$AD:$AD,AF$30),"")</f>
        <v/>
      </c>
      <c r="AG73" s="62" t="str">
        <f>IFERROR(LARGE('M 60+'!$AD:$AD,AG$30),"")</f>
        <v/>
      </c>
      <c r="AH73" s="62" t="str">
        <f>IFERROR(LARGE('M 60+'!$AD:$AD,AH$30),"")</f>
        <v/>
      </c>
      <c r="AI73" s="62" t="str">
        <f>IFERROR(LARGE('M 60+'!$AD:$AD,AI$30),"")</f>
        <v/>
      </c>
      <c r="AJ73" s="62" t="str">
        <f>IFERROR(LARGE('M 60+'!$AD:$AD,AJ$30),"")</f>
        <v/>
      </c>
      <c r="AK73" s="62" t="str">
        <f>IFERROR(LARGE('M 60+'!$AD:$AD,AK$30),"")</f>
        <v/>
      </c>
      <c r="AL73" s="62" t="str">
        <f>IFERROR(LARGE('M 60+'!$AD:$AD,AL$30),"")</f>
        <v/>
      </c>
      <c r="AM73" s="62" t="str">
        <f>IFERROR(LARGE('M 60+'!$AD:$AD,AM$30),"")</f>
        <v/>
      </c>
      <c r="AN73" s="62" t="str">
        <f>IFERROR(LARGE('M 60+'!$AD:$AD,AN$30),"")</f>
        <v/>
      </c>
      <c r="AO73" s="62" t="str">
        <f>IFERROR(LARGE('M 60+'!$AD:$AD,AO$30),"")</f>
        <v/>
      </c>
      <c r="AP73" s="62" t="str">
        <f>IFERROR(LARGE('M 60+'!$AD:$AD,AP$30),"")</f>
        <v/>
      </c>
      <c r="AQ73" s="62" t="str">
        <f>IFERROR(LARGE('M 60+'!$AD:$AD,AQ$30),"")</f>
        <v/>
      </c>
      <c r="AW73" s="140"/>
      <c r="AX73" s="140"/>
      <c r="AY73" s="140"/>
      <c r="BA73" s="280">
        <f t="shared" si="37"/>
        <v>0</v>
      </c>
      <c r="BB73" s="280">
        <f t="shared" si="38"/>
        <v>0</v>
      </c>
      <c r="BC73" s="280">
        <f t="shared" si="39"/>
        <v>0</v>
      </c>
      <c r="BD73" s="280">
        <f t="shared" si="40"/>
        <v>0</v>
      </c>
      <c r="BE73" s="280">
        <f t="shared" si="41"/>
        <v>0</v>
      </c>
      <c r="BF73" s="280">
        <f t="shared" si="42"/>
        <v>0</v>
      </c>
      <c r="BG73" s="280">
        <f t="shared" si="43"/>
        <v>0</v>
      </c>
      <c r="BH73" s="280">
        <f t="shared" si="44"/>
        <v>0</v>
      </c>
      <c r="BI73" s="280">
        <f t="shared" si="45"/>
        <v>0</v>
      </c>
      <c r="BJ73" s="280">
        <f t="shared" si="46"/>
        <v>0</v>
      </c>
      <c r="BK73" s="280">
        <f t="shared" si="47"/>
        <v>0</v>
      </c>
    </row>
    <row r="74" spans="1:63" hidden="1" x14ac:dyDescent="0.2">
      <c r="B74" s="61"/>
      <c r="D74" s="62" t="str">
        <f>IFERROR(LARGE('N 35-54'!$AD:$AD,D$30),"")</f>
        <v/>
      </c>
      <c r="E74" s="62" t="str">
        <f>IFERROR(LARGE('N 35-54'!$AD:$AD,E$30),"")</f>
        <v/>
      </c>
      <c r="F74" s="62" t="str">
        <f>IFERROR(LARGE('N 35-54'!$AD:$AD,F$30),"")</f>
        <v/>
      </c>
      <c r="G74" s="62" t="str">
        <f>IFERROR(LARGE('N 35-54'!$AD:$AD,G$30),"")</f>
        <v/>
      </c>
      <c r="H74" s="62" t="str">
        <f>IFERROR(LARGE('N 35-54'!$AD:$AD,H$30),"")</f>
        <v/>
      </c>
      <c r="I74" s="62" t="str">
        <f>IFERROR(LARGE('N 35-54'!$AD:$AD,I$30),"")</f>
        <v/>
      </c>
      <c r="J74" s="62" t="str">
        <f>IFERROR(LARGE('N 35-54'!$AD:$AD,J$30),"")</f>
        <v/>
      </c>
      <c r="K74" s="62" t="str">
        <f>IFERROR(LARGE('N 35-54'!$AD:$AD,K$30),"")</f>
        <v/>
      </c>
      <c r="L74" s="62" t="str">
        <f>IFERROR(LARGE('N 35-54'!$AD:$AD,L$30),"")</f>
        <v/>
      </c>
      <c r="M74" s="62" t="str">
        <f>IFERROR(LARGE('N 35-54'!$AD:$AD,M$30),"")</f>
        <v/>
      </c>
      <c r="N74" s="62" t="str">
        <f>IFERROR(LARGE('N 35-54'!$AD:$AD,N$30),"")</f>
        <v/>
      </c>
      <c r="O74" s="62" t="str">
        <f>IFERROR(LARGE('N 35-54'!$AD:$AD,O$30),"")</f>
        <v/>
      </c>
      <c r="P74" s="62" t="str">
        <f>IFERROR(LARGE('N 35-54'!$AD:$AD,P$30),"")</f>
        <v/>
      </c>
      <c r="Q74" s="62" t="str">
        <f>IFERROR(LARGE('N 35-54'!$AD:$AD,Q$30),"")</f>
        <v/>
      </c>
      <c r="R74" s="62" t="str">
        <f>IFERROR(LARGE('N 35-54'!$AD:$AD,R$30),"")</f>
        <v/>
      </c>
      <c r="S74" s="62" t="str">
        <f>IFERROR(LARGE('N 35-54'!$AD:$AD,S$30),"")</f>
        <v/>
      </c>
      <c r="T74" s="62" t="str">
        <f>IFERROR(LARGE('N 35-54'!$AD:$AD,T$30),"")</f>
        <v/>
      </c>
      <c r="U74" s="62" t="str">
        <f>IFERROR(LARGE('N 35-54'!$AD:$AD,U$30),"")</f>
        <v/>
      </c>
      <c r="V74" s="62" t="str">
        <f>IFERROR(LARGE('N 35-54'!$AD:$AD,V$30),"")</f>
        <v/>
      </c>
      <c r="W74" s="62" t="str">
        <f>IFERROR(LARGE('N 35-54'!$AD:$AD,W$30),"")</f>
        <v/>
      </c>
      <c r="X74" s="62" t="str">
        <f>IFERROR(LARGE('N 35-54'!$AD:$AD,X$30),"")</f>
        <v/>
      </c>
      <c r="Y74" s="62" t="str">
        <f>IFERROR(LARGE('N 35-54'!$AD:$AD,Y$30),"")</f>
        <v/>
      </c>
      <c r="Z74" s="62" t="str">
        <f>IFERROR(LARGE('N 35-54'!$AD:$AD,Z$30),"")</f>
        <v/>
      </c>
      <c r="AA74" s="62" t="str">
        <f>IFERROR(LARGE('N 35-54'!$AD:$AD,AA$30),"")</f>
        <v/>
      </c>
      <c r="AB74" s="62" t="str">
        <f>IFERROR(LARGE('N 35-54'!$AD:$AD,AB$30),"")</f>
        <v/>
      </c>
      <c r="AC74" s="62" t="str">
        <f>IFERROR(LARGE('N 35-54'!$AD:$AD,AC$30),"")</f>
        <v/>
      </c>
      <c r="AD74" s="62" t="str">
        <f>IFERROR(LARGE('N 35-54'!$AD:$AD,AD$30),"")</f>
        <v/>
      </c>
      <c r="AE74" s="62" t="str">
        <f>IFERROR(LARGE('N 35-54'!$AD:$AD,AE$30),"")</f>
        <v/>
      </c>
      <c r="AF74" s="62" t="str">
        <f>IFERROR(LARGE('N 35-54'!$AD:$AD,AF$30),"")</f>
        <v/>
      </c>
      <c r="AG74" s="62" t="str">
        <f>IFERROR(LARGE('N 35-54'!$AD:$AD,AG$30),"")</f>
        <v/>
      </c>
      <c r="AH74" s="62" t="str">
        <f>IFERROR(LARGE('N 35-54'!$AD:$AD,AH$30),"")</f>
        <v/>
      </c>
      <c r="AI74" s="62" t="str">
        <f>IFERROR(LARGE('N 35-54'!$AD:$AD,AI$30),"")</f>
        <v/>
      </c>
      <c r="AJ74" s="62" t="str">
        <f>IFERROR(LARGE('N 35-54'!$AD:$AD,AJ$30),"")</f>
        <v/>
      </c>
      <c r="AK74" s="62" t="str">
        <f>IFERROR(LARGE('N 35-54'!$AD:$AD,AK$30),"")</f>
        <v/>
      </c>
      <c r="AL74" s="62" t="str">
        <f>IFERROR(LARGE('N 35-54'!$AD:$AD,AL$30),"")</f>
        <v/>
      </c>
      <c r="AM74" s="62" t="str">
        <f>IFERROR(LARGE('N 35-54'!$AD:$AD,AM$30),"")</f>
        <v/>
      </c>
      <c r="AN74" s="62" t="str">
        <f>IFERROR(LARGE('N 35-54'!$AD:$AD,AN$30),"")</f>
        <v/>
      </c>
      <c r="AO74" s="62" t="str">
        <f>IFERROR(LARGE('N 35-54'!$AD:$AD,AO$30),"")</f>
        <v/>
      </c>
      <c r="AP74" s="62" t="str">
        <f>IFERROR(LARGE('N 35-54'!$AD:$AD,AP$30),"")</f>
        <v/>
      </c>
      <c r="AQ74" s="62" t="str">
        <f>IFERROR(LARGE('N 35-54'!$AD:$AD,AQ$30),"")</f>
        <v/>
      </c>
      <c r="AW74" s="140"/>
      <c r="AX74" s="140"/>
      <c r="AY74" s="140"/>
      <c r="BA74" s="280">
        <f t="shared" si="37"/>
        <v>0</v>
      </c>
      <c r="BB74" s="280">
        <f t="shared" si="38"/>
        <v>0</v>
      </c>
      <c r="BC74" s="280">
        <f t="shared" si="39"/>
        <v>0</v>
      </c>
      <c r="BD74" s="280">
        <f t="shared" si="40"/>
        <v>0</v>
      </c>
      <c r="BE74" s="280">
        <f t="shared" si="41"/>
        <v>0</v>
      </c>
      <c r="BF74" s="280">
        <f t="shared" si="42"/>
        <v>0</v>
      </c>
      <c r="BG74" s="280">
        <f t="shared" si="43"/>
        <v>0</v>
      </c>
      <c r="BH74" s="280">
        <f t="shared" si="44"/>
        <v>0</v>
      </c>
      <c r="BI74" s="280">
        <f t="shared" si="45"/>
        <v>0</v>
      </c>
      <c r="BJ74" s="280">
        <f t="shared" si="46"/>
        <v>0</v>
      </c>
      <c r="BK74" s="280">
        <f t="shared" si="47"/>
        <v>0</v>
      </c>
    </row>
    <row r="75" spans="1:63" hidden="1" x14ac:dyDescent="0.2">
      <c r="B75" s="61"/>
      <c r="D75" s="62" t="str">
        <f>IFERROR(LARGE('N 55+'!$AD:$AD,D$30),"")</f>
        <v/>
      </c>
      <c r="E75" s="62" t="str">
        <f>IFERROR(LARGE('N 55+'!$AD:$AD,E$30),"")</f>
        <v/>
      </c>
      <c r="F75" s="62" t="str">
        <f>IFERROR(LARGE('N 55+'!$AD:$AD,F$30),"")</f>
        <v/>
      </c>
      <c r="G75" s="62" t="str">
        <f>IFERROR(LARGE('N 55+'!$AD:$AD,G$30),"")</f>
        <v/>
      </c>
      <c r="H75" s="62" t="str">
        <f>IFERROR(LARGE('N 55+'!$AD:$AD,H$30),"")</f>
        <v/>
      </c>
      <c r="I75" s="62" t="str">
        <f>IFERROR(LARGE('N 55+'!$AD:$AD,I$30),"")</f>
        <v/>
      </c>
      <c r="J75" s="62" t="str">
        <f>IFERROR(LARGE('N 55+'!$AD:$AD,J$30),"")</f>
        <v/>
      </c>
      <c r="K75" s="62" t="str">
        <f>IFERROR(LARGE('N 55+'!$AD:$AD,K$30),"")</f>
        <v/>
      </c>
      <c r="L75" s="62" t="str">
        <f>IFERROR(LARGE('N 55+'!$AD:$AD,L$30),"")</f>
        <v/>
      </c>
      <c r="M75" s="62" t="str">
        <f>IFERROR(LARGE('N 55+'!$AD:$AD,M$30),"")</f>
        <v/>
      </c>
      <c r="N75" s="62" t="str">
        <f>IFERROR(LARGE('N 55+'!$AD:$AD,N$30),"")</f>
        <v/>
      </c>
      <c r="O75" s="62" t="str">
        <f>IFERROR(LARGE('N 55+'!$AD:$AD,O$30),"")</f>
        <v/>
      </c>
      <c r="P75" s="62" t="str">
        <f>IFERROR(LARGE('N 55+'!$AD:$AD,P$30),"")</f>
        <v/>
      </c>
      <c r="Q75" s="62" t="str">
        <f>IFERROR(LARGE('N 55+'!$AD:$AD,Q$30),"")</f>
        <v/>
      </c>
      <c r="R75" s="62" t="str">
        <f>IFERROR(LARGE('N 55+'!$AD:$AD,R$30),"")</f>
        <v/>
      </c>
      <c r="S75" s="62" t="str">
        <f>IFERROR(LARGE('N 55+'!$AD:$AD,S$30),"")</f>
        <v/>
      </c>
      <c r="T75" s="62" t="str">
        <f>IFERROR(LARGE('N 55+'!$AD:$AD,T$30),"")</f>
        <v/>
      </c>
      <c r="U75" s="62" t="str">
        <f>IFERROR(LARGE('N 55+'!$AD:$AD,U$30),"")</f>
        <v/>
      </c>
      <c r="V75" s="62" t="str">
        <f>IFERROR(LARGE('N 55+'!$AD:$AD,V$30),"")</f>
        <v/>
      </c>
      <c r="W75" s="62" t="str">
        <f>IFERROR(LARGE('N 55+'!$AD:$AD,W$30),"")</f>
        <v/>
      </c>
      <c r="X75" s="62" t="str">
        <f>IFERROR(LARGE('N 55+'!$AD:$AD,X$30),"")</f>
        <v/>
      </c>
      <c r="Y75" s="62" t="str">
        <f>IFERROR(LARGE('N 55+'!$AD:$AD,Y$30),"")</f>
        <v/>
      </c>
      <c r="Z75" s="62" t="str">
        <f>IFERROR(LARGE('N 55+'!$AD:$AD,Z$30),"")</f>
        <v/>
      </c>
      <c r="AA75" s="62" t="str">
        <f>IFERROR(LARGE('N 55+'!$AD:$AD,AA$30),"")</f>
        <v/>
      </c>
      <c r="AB75" s="62" t="str">
        <f>IFERROR(LARGE('N 55+'!$AD:$AD,AB$30),"")</f>
        <v/>
      </c>
      <c r="AC75" s="62" t="str">
        <f>IFERROR(LARGE('N 55+'!$AD:$AD,AC$30),"")</f>
        <v/>
      </c>
      <c r="AD75" s="62" t="str">
        <f>IFERROR(LARGE('N 55+'!$AD:$AD,AD$30),"")</f>
        <v/>
      </c>
      <c r="AE75" s="62" t="str">
        <f>IFERROR(LARGE('N 55+'!$AD:$AD,AE$30),"")</f>
        <v/>
      </c>
      <c r="AF75" s="62" t="str">
        <f>IFERROR(LARGE('N 55+'!$AD:$AD,AF$30),"")</f>
        <v/>
      </c>
      <c r="AG75" s="62" t="str">
        <f>IFERROR(LARGE('N 55+'!$AD:$AD,AG$30),"")</f>
        <v/>
      </c>
      <c r="AH75" s="62" t="str">
        <f>IFERROR(LARGE('N 55+'!$AD:$AD,AH$30),"")</f>
        <v/>
      </c>
      <c r="AI75" s="62" t="str">
        <f>IFERROR(LARGE('N 55+'!$AD:$AD,AI$30),"")</f>
        <v/>
      </c>
      <c r="AJ75" s="62" t="str">
        <f>IFERROR(LARGE('N 55+'!$AD:$AD,AJ$30),"")</f>
        <v/>
      </c>
      <c r="AK75" s="62" t="str">
        <f>IFERROR(LARGE('N 55+'!$AD:$AD,AK$30),"")</f>
        <v/>
      </c>
      <c r="AL75" s="62" t="str">
        <f>IFERROR(LARGE('N 55+'!$AD:$AD,AL$30),"")</f>
        <v/>
      </c>
      <c r="AM75" s="62" t="str">
        <f>IFERROR(LARGE('N 55+'!$AD:$AD,AM$30),"")</f>
        <v/>
      </c>
      <c r="AN75" s="62" t="str">
        <f>IFERROR(LARGE('N 55+'!$AD:$AD,AN$30),"")</f>
        <v/>
      </c>
      <c r="AO75" s="62" t="str">
        <f>IFERROR(LARGE('N 55+'!$AD:$AD,AO$30),"")</f>
        <v/>
      </c>
      <c r="AP75" s="62" t="str">
        <f>IFERROR(LARGE('N 55+'!$AD:$AD,AP$30),"")</f>
        <v/>
      </c>
      <c r="AQ75" s="62" t="str">
        <f>IFERROR(LARGE('N 55+'!$AD:$AD,AQ$30),"")</f>
        <v/>
      </c>
      <c r="AW75" s="140"/>
      <c r="AX75" s="140"/>
      <c r="AY75" s="140"/>
      <c r="BA75" s="280">
        <f t="shared" si="37"/>
        <v>0</v>
      </c>
      <c r="BB75" s="280">
        <f t="shared" si="38"/>
        <v>0</v>
      </c>
      <c r="BC75" s="280">
        <f t="shared" si="39"/>
        <v>0</v>
      </c>
      <c r="BD75" s="280">
        <f t="shared" si="40"/>
        <v>0</v>
      </c>
      <c r="BE75" s="280">
        <f t="shared" si="41"/>
        <v>0</v>
      </c>
      <c r="BF75" s="280">
        <f t="shared" si="42"/>
        <v>0</v>
      </c>
      <c r="BG75" s="280">
        <f t="shared" si="43"/>
        <v>0</v>
      </c>
      <c r="BH75" s="280">
        <f t="shared" si="44"/>
        <v>0</v>
      </c>
      <c r="BI75" s="280">
        <f t="shared" si="45"/>
        <v>0</v>
      </c>
      <c r="BJ75" s="280">
        <f t="shared" si="46"/>
        <v>0</v>
      </c>
      <c r="BK75" s="280">
        <f t="shared" si="47"/>
        <v>0</v>
      </c>
    </row>
    <row r="76" spans="1:63" hidden="1" x14ac:dyDescent="0.2">
      <c r="A76" s="54" t="s">
        <v>61</v>
      </c>
      <c r="B76" s="60"/>
      <c r="D76" s="237" t="str">
        <f>IFERROR(LARGE('M 35-59'!$AE:$AE,D$30),"")</f>
        <v/>
      </c>
      <c r="E76" s="237" t="str">
        <f>IFERROR(LARGE('M 35-59'!$AE:$AE,E$30),"")</f>
        <v/>
      </c>
      <c r="F76" s="237" t="str">
        <f>IFERROR(LARGE('M 35-59'!$AE:$AE,F$30),"")</f>
        <v/>
      </c>
      <c r="G76" s="237" t="str">
        <f>IFERROR(LARGE('M 35-59'!$AE:$AE,G$30),"")</f>
        <v/>
      </c>
      <c r="H76" s="237" t="str">
        <f>IFERROR(LARGE('M 35-59'!$AE:$AE,H$30),"")</f>
        <v/>
      </c>
      <c r="I76" s="237" t="str">
        <f>IFERROR(LARGE('M 35-59'!$AE:$AE,I$30),"")</f>
        <v/>
      </c>
      <c r="J76" s="237" t="str">
        <f>IFERROR(LARGE('M 35-59'!$AE:$AE,J$30),"")</f>
        <v/>
      </c>
      <c r="K76" s="237" t="str">
        <f>IFERROR(LARGE('M 35-59'!$AE:$AE,K$30),"")</f>
        <v/>
      </c>
      <c r="L76" s="237" t="str">
        <f>IFERROR(LARGE('M 35-59'!$AE:$AE,L$30),"")</f>
        <v/>
      </c>
      <c r="M76" s="237" t="str">
        <f>IFERROR(LARGE('M 35-59'!$AE:$AE,M$30),"")</f>
        <v/>
      </c>
      <c r="N76" s="237" t="str">
        <f>IFERROR(LARGE('M 35-59'!$AE:$AE,N$30),"")</f>
        <v/>
      </c>
      <c r="O76" s="237" t="str">
        <f>IFERROR(LARGE('M 35-59'!$AE:$AE,O$30),"")</f>
        <v/>
      </c>
      <c r="P76" s="237" t="str">
        <f>IFERROR(LARGE('M 35-59'!$AE:$AE,P$30),"")</f>
        <v/>
      </c>
      <c r="Q76" s="237" t="str">
        <f>IFERROR(LARGE('M 35-59'!$AE:$AE,Q$30),"")</f>
        <v/>
      </c>
      <c r="R76" s="237" t="str">
        <f>IFERROR(LARGE('M 35-59'!$AE:$AE,R$30),"")</f>
        <v/>
      </c>
      <c r="S76" s="237" t="str">
        <f>IFERROR(LARGE('M 35-59'!$AE:$AE,S$30),"")</f>
        <v/>
      </c>
      <c r="T76" s="237" t="str">
        <f>IFERROR(LARGE('M 35-59'!$AE:$AE,T$30),"")</f>
        <v/>
      </c>
      <c r="U76" s="237" t="str">
        <f>IFERROR(LARGE('M 35-59'!$AE:$AE,U$30),"")</f>
        <v/>
      </c>
      <c r="V76" s="237" t="str">
        <f>IFERROR(LARGE('M 35-59'!$AE:$AE,V$30),"")</f>
        <v/>
      </c>
      <c r="W76" s="237" t="str">
        <f>IFERROR(LARGE('M 35-59'!$AE:$AE,W$30),"")</f>
        <v/>
      </c>
      <c r="X76" s="237" t="str">
        <f>IFERROR(LARGE('M 35-59'!$AE:$AE,X$30),"")</f>
        <v/>
      </c>
      <c r="Y76" s="237" t="str">
        <f>IFERROR(LARGE('M 35-59'!$AE:$AE,Y$30),"")</f>
        <v/>
      </c>
      <c r="Z76" s="237" t="str">
        <f>IFERROR(LARGE('M 35-59'!$AE:$AE,Z$30),"")</f>
        <v/>
      </c>
      <c r="AA76" s="237" t="str">
        <f>IFERROR(LARGE('M 35-59'!$AE:$AE,AA$30),"")</f>
        <v/>
      </c>
      <c r="AB76" s="237" t="str">
        <f>IFERROR(LARGE('M 35-59'!$AE:$AE,AB$30),"")</f>
        <v/>
      </c>
      <c r="AC76" s="237" t="str">
        <f>IFERROR(LARGE('M 35-59'!$AE:$AE,AC$30),"")</f>
        <v/>
      </c>
      <c r="AD76" s="237" t="str">
        <f>IFERROR(LARGE('M 35-59'!$AE:$AE,AD$30),"")</f>
        <v/>
      </c>
      <c r="AE76" s="237" t="str">
        <f>IFERROR(LARGE('M 35-59'!$AE:$AE,AE$30),"")</f>
        <v/>
      </c>
      <c r="AF76" s="237" t="str">
        <f>IFERROR(LARGE('M 35-59'!$AE:$AE,AF$30),"")</f>
        <v/>
      </c>
      <c r="AG76" s="237" t="str">
        <f>IFERROR(LARGE('M 35-59'!$AE:$AE,AG$30),"")</f>
        <v/>
      </c>
      <c r="AH76" s="237" t="str">
        <f>IFERROR(LARGE('M 35-59'!$AE:$AE,AH$30),"")</f>
        <v/>
      </c>
      <c r="AI76" s="237" t="str">
        <f>IFERROR(LARGE('M 35-59'!$AE:$AE,AI$30),"")</f>
        <v/>
      </c>
      <c r="AJ76" s="237" t="str">
        <f>IFERROR(LARGE('M 35-59'!$AE:$AE,AJ$30),"")</f>
        <v/>
      </c>
      <c r="AK76" s="237" t="str">
        <f>IFERROR(LARGE('M 35-59'!$AE:$AE,AK$30),"")</f>
        <v/>
      </c>
      <c r="AL76" s="237" t="str">
        <f>IFERROR(LARGE('M 35-59'!$AE:$AE,AL$30),"")</f>
        <v/>
      </c>
      <c r="AM76" s="237" t="str">
        <f>IFERROR(LARGE('M 35-59'!$AE:$AE,AM$30),"")</f>
        <v/>
      </c>
      <c r="AN76" s="237" t="str">
        <f>IFERROR(LARGE('M 35-59'!$AE:$AE,AN$30),"")</f>
        <v/>
      </c>
      <c r="AO76" s="237" t="str">
        <f>IFERROR(LARGE('M 35-59'!$AE:$AE,AO$30),"")</f>
        <v/>
      </c>
      <c r="AP76" s="237" t="str">
        <f>IFERROR(LARGE('M 35-59'!$AE:$AE,AP$30),"")</f>
        <v/>
      </c>
      <c r="AQ76" s="237" t="str">
        <f>IFERROR(LARGE('M 35-59'!$AE:$AE,AQ$30),"")</f>
        <v/>
      </c>
      <c r="AW76" s="140"/>
      <c r="AX76" s="140"/>
      <c r="AY76" s="140"/>
      <c r="BA76" s="280">
        <f t="shared" si="37"/>
        <v>0</v>
      </c>
      <c r="BB76" s="280">
        <f t="shared" si="38"/>
        <v>0</v>
      </c>
      <c r="BC76" s="280">
        <f t="shared" si="39"/>
        <v>0</v>
      </c>
      <c r="BD76" s="280">
        <f t="shared" si="40"/>
        <v>0</v>
      </c>
      <c r="BE76" s="280">
        <f t="shared" si="41"/>
        <v>0</v>
      </c>
      <c r="BF76" s="280">
        <f t="shared" si="42"/>
        <v>0</v>
      </c>
      <c r="BG76" s="280">
        <f t="shared" si="43"/>
        <v>0</v>
      </c>
      <c r="BH76" s="280">
        <f t="shared" si="44"/>
        <v>0</v>
      </c>
      <c r="BI76" s="280">
        <f t="shared" si="45"/>
        <v>0</v>
      </c>
      <c r="BJ76" s="280">
        <f t="shared" si="46"/>
        <v>0</v>
      </c>
      <c r="BK76" s="280">
        <f t="shared" si="47"/>
        <v>0</v>
      </c>
    </row>
    <row r="77" spans="1:63" hidden="1" x14ac:dyDescent="0.2">
      <c r="B77" s="60"/>
      <c r="D77" s="62">
        <f>IFERROR(LARGE('M 60+'!$AE:$AE,D$30),"")</f>
        <v>11.002000000000001</v>
      </c>
      <c r="E77" s="62">
        <f>IFERROR(LARGE('M 60+'!$AE:$AE,E$30),"")</f>
        <v>6.0019999999999998</v>
      </c>
      <c r="F77" s="62">
        <f>IFERROR(LARGE('M 60+'!$AE:$AE,F$30),"")</f>
        <v>2E-3</v>
      </c>
      <c r="G77" s="62" t="str">
        <f>IFERROR(LARGE('M 60+'!$AE:$AE,G$30),"")</f>
        <v/>
      </c>
      <c r="H77" s="62" t="str">
        <f>IFERROR(LARGE('M 60+'!$AE:$AE,H$30),"")</f>
        <v/>
      </c>
      <c r="I77" s="62" t="str">
        <f>IFERROR(LARGE('M 60+'!$AE:$AE,I$30),"")</f>
        <v/>
      </c>
      <c r="J77" s="62" t="str">
        <f>IFERROR(LARGE('M 60+'!$AE:$AE,J$30),"")</f>
        <v/>
      </c>
      <c r="K77" s="62" t="str">
        <f>IFERROR(LARGE('M 60+'!$AE:$AE,K$30),"")</f>
        <v/>
      </c>
      <c r="L77" s="62" t="str">
        <f>IFERROR(LARGE('M 60+'!$AE:$AE,L$30),"")</f>
        <v/>
      </c>
      <c r="M77" s="62" t="str">
        <f>IFERROR(LARGE('M 60+'!$AE:$AE,M$30),"")</f>
        <v/>
      </c>
      <c r="N77" s="62" t="str">
        <f>IFERROR(LARGE('M 60+'!$AE:$AE,N$30),"")</f>
        <v/>
      </c>
      <c r="O77" s="62" t="str">
        <f>IFERROR(LARGE('M 60+'!$AE:$AE,O$30),"")</f>
        <v/>
      </c>
      <c r="P77" s="62" t="str">
        <f>IFERROR(LARGE('M 60+'!$AE:$AE,P$30),"")</f>
        <v/>
      </c>
      <c r="Q77" s="62" t="str">
        <f>IFERROR(LARGE('M 60+'!$AE:$AE,Q$30),"")</f>
        <v/>
      </c>
      <c r="R77" s="62" t="str">
        <f>IFERROR(LARGE('M 60+'!$AE:$AE,R$30),"")</f>
        <v/>
      </c>
      <c r="S77" s="62" t="str">
        <f>IFERROR(LARGE('M 60+'!$AE:$AE,S$30),"")</f>
        <v/>
      </c>
      <c r="T77" s="62" t="str">
        <f>IFERROR(LARGE('M 60+'!$AE:$AE,T$30),"")</f>
        <v/>
      </c>
      <c r="U77" s="62" t="str">
        <f>IFERROR(LARGE('M 60+'!$AE:$AE,U$30),"")</f>
        <v/>
      </c>
      <c r="V77" s="62" t="str">
        <f>IFERROR(LARGE('M 60+'!$AE:$AE,V$30),"")</f>
        <v/>
      </c>
      <c r="W77" s="62" t="str">
        <f>IFERROR(LARGE('M 60+'!$AE:$AE,W$30),"")</f>
        <v/>
      </c>
      <c r="X77" s="62" t="str">
        <f>IFERROR(LARGE('M 60+'!$AE:$AE,X$30),"")</f>
        <v/>
      </c>
      <c r="Y77" s="62" t="str">
        <f>IFERROR(LARGE('M 60+'!$AE:$AE,Y$30),"")</f>
        <v/>
      </c>
      <c r="Z77" s="62" t="str">
        <f>IFERROR(LARGE('M 60+'!$AE:$AE,Z$30),"")</f>
        <v/>
      </c>
      <c r="AA77" s="62" t="str">
        <f>IFERROR(LARGE('M 60+'!$AE:$AE,AA$30),"")</f>
        <v/>
      </c>
      <c r="AB77" s="62" t="str">
        <f>IFERROR(LARGE('M 60+'!$AE:$AE,AB$30),"")</f>
        <v/>
      </c>
      <c r="AC77" s="62" t="str">
        <f>IFERROR(LARGE('M 60+'!$AE:$AE,AC$30),"")</f>
        <v/>
      </c>
      <c r="AD77" s="62" t="str">
        <f>IFERROR(LARGE('M 60+'!$AE:$AE,AD$30),"")</f>
        <v/>
      </c>
      <c r="AE77" s="62" t="str">
        <f>IFERROR(LARGE('M 60+'!$AE:$AE,AE$30),"")</f>
        <v/>
      </c>
      <c r="AF77" s="62" t="str">
        <f>IFERROR(LARGE('M 60+'!$AE:$AE,AF$30),"")</f>
        <v/>
      </c>
      <c r="AG77" s="62" t="str">
        <f>IFERROR(LARGE('M 60+'!$AE:$AE,AG$30),"")</f>
        <v/>
      </c>
      <c r="AH77" s="62" t="str">
        <f>IFERROR(LARGE('M 60+'!$AE:$AE,AH$30),"")</f>
        <v/>
      </c>
      <c r="AI77" s="62" t="str">
        <f>IFERROR(LARGE('M 60+'!$AE:$AE,AI$30),"")</f>
        <v/>
      </c>
      <c r="AJ77" s="62" t="str">
        <f>IFERROR(LARGE('M 60+'!$AE:$AE,AJ$30),"")</f>
        <v/>
      </c>
      <c r="AK77" s="62" t="str">
        <f>IFERROR(LARGE('M 60+'!$AE:$AE,AK$30),"")</f>
        <v/>
      </c>
      <c r="AL77" s="62" t="str">
        <f>IFERROR(LARGE('M 60+'!$AE:$AE,AL$30),"")</f>
        <v/>
      </c>
      <c r="AM77" s="62" t="str">
        <f>IFERROR(LARGE('M 60+'!$AE:$AE,AM$30),"")</f>
        <v/>
      </c>
      <c r="AN77" s="62" t="str">
        <f>IFERROR(LARGE('M 60+'!$AE:$AE,AN$30),"")</f>
        <v/>
      </c>
      <c r="AO77" s="62" t="str">
        <f>IFERROR(LARGE('M 60+'!$AE:$AE,AO$30),"")</f>
        <v/>
      </c>
      <c r="AP77" s="62" t="str">
        <f>IFERROR(LARGE('M 60+'!$AE:$AE,AP$30),"")</f>
        <v/>
      </c>
      <c r="AQ77" s="62" t="str">
        <f>IFERROR(LARGE('M 60+'!$AE:$AE,AQ$30),"")</f>
        <v/>
      </c>
      <c r="AW77" s="140"/>
      <c r="AX77" s="140"/>
      <c r="AY77" s="140"/>
      <c r="BA77" s="280">
        <f t="shared" si="37"/>
        <v>1</v>
      </c>
      <c r="BB77" s="280">
        <f t="shared" si="38"/>
        <v>1</v>
      </c>
      <c r="BC77" s="280">
        <f t="shared" si="39"/>
        <v>1</v>
      </c>
      <c r="BD77" s="280">
        <f t="shared" si="40"/>
        <v>1</v>
      </c>
      <c r="BE77" s="280">
        <f t="shared" si="41"/>
        <v>1</v>
      </c>
      <c r="BF77" s="280">
        <f t="shared" si="42"/>
        <v>1</v>
      </c>
      <c r="BG77" s="280">
        <f t="shared" si="43"/>
        <v>1</v>
      </c>
      <c r="BH77" s="280">
        <f t="shared" si="44"/>
        <v>1</v>
      </c>
      <c r="BI77" s="280">
        <f t="shared" si="45"/>
        <v>1</v>
      </c>
      <c r="BJ77" s="280">
        <f t="shared" si="46"/>
        <v>1</v>
      </c>
      <c r="BK77" s="280">
        <f t="shared" si="47"/>
        <v>1</v>
      </c>
    </row>
    <row r="78" spans="1:63" hidden="1" x14ac:dyDescent="0.2">
      <c r="B78" s="61"/>
      <c r="D78" s="62" t="str">
        <f>IFERROR(LARGE('N 35-54'!$AE:$AE,D$30),"")</f>
        <v/>
      </c>
      <c r="E78" s="62" t="str">
        <f>IFERROR(LARGE('N 35-54'!$AE:$AE,E$30),"")</f>
        <v/>
      </c>
      <c r="F78" s="62" t="str">
        <f>IFERROR(LARGE('N 35-54'!$AE:$AE,F$30),"")</f>
        <v/>
      </c>
      <c r="G78" s="62" t="str">
        <f>IFERROR(LARGE('N 35-54'!$AE:$AE,G$30),"")</f>
        <v/>
      </c>
      <c r="H78" s="62" t="str">
        <f>IFERROR(LARGE('N 35-54'!$AE:$AE,H$30),"")</f>
        <v/>
      </c>
      <c r="I78" s="62" t="str">
        <f>IFERROR(LARGE('N 35-54'!$AE:$AE,I$30),"")</f>
        <v/>
      </c>
      <c r="J78" s="62" t="str">
        <f>IFERROR(LARGE('N 35-54'!$AE:$AE,J$30),"")</f>
        <v/>
      </c>
      <c r="K78" s="62" t="str">
        <f>IFERROR(LARGE('N 35-54'!$AE:$AE,K$30),"")</f>
        <v/>
      </c>
      <c r="L78" s="62" t="str">
        <f>IFERROR(LARGE('N 35-54'!$AE:$AE,L$30),"")</f>
        <v/>
      </c>
      <c r="M78" s="62" t="str">
        <f>IFERROR(LARGE('N 35-54'!$AE:$AE,M$30),"")</f>
        <v/>
      </c>
      <c r="N78" s="62" t="str">
        <f>IFERROR(LARGE('N 35-54'!$AE:$AE,N$30),"")</f>
        <v/>
      </c>
      <c r="O78" s="62" t="str">
        <f>IFERROR(LARGE('N 35-54'!$AE:$AE,O$30),"")</f>
        <v/>
      </c>
      <c r="P78" s="62" t="str">
        <f>IFERROR(LARGE('N 35-54'!$AE:$AE,P$30),"")</f>
        <v/>
      </c>
      <c r="Q78" s="62" t="str">
        <f>IFERROR(LARGE('N 35-54'!$AE:$AE,Q$30),"")</f>
        <v/>
      </c>
      <c r="R78" s="62" t="str">
        <f>IFERROR(LARGE('N 35-54'!$AE:$AE,R$30),"")</f>
        <v/>
      </c>
      <c r="S78" s="62" t="str">
        <f>IFERROR(LARGE('N 35-54'!$AE:$AE,S$30),"")</f>
        <v/>
      </c>
      <c r="T78" s="62" t="str">
        <f>IFERROR(LARGE('N 35-54'!$AE:$AE,T$30),"")</f>
        <v/>
      </c>
      <c r="U78" s="62" t="str">
        <f>IFERROR(LARGE('N 35-54'!$AE:$AE,U$30),"")</f>
        <v/>
      </c>
      <c r="V78" s="62" t="str">
        <f>IFERROR(LARGE('N 35-54'!$AE:$AE,V$30),"")</f>
        <v/>
      </c>
      <c r="W78" s="62" t="str">
        <f>IFERROR(LARGE('N 35-54'!$AE:$AE,W$30),"")</f>
        <v/>
      </c>
      <c r="X78" s="62" t="str">
        <f>IFERROR(LARGE('N 35-54'!$AE:$AE,X$30),"")</f>
        <v/>
      </c>
      <c r="Y78" s="62" t="str">
        <f>IFERROR(LARGE('N 35-54'!$AE:$AE,Y$30),"")</f>
        <v/>
      </c>
      <c r="Z78" s="62" t="str">
        <f>IFERROR(LARGE('N 35-54'!$AE:$AE,Z$30),"")</f>
        <v/>
      </c>
      <c r="AA78" s="62" t="str">
        <f>IFERROR(LARGE('N 35-54'!$AE:$AE,AA$30),"")</f>
        <v/>
      </c>
      <c r="AB78" s="62" t="str">
        <f>IFERROR(LARGE('N 35-54'!$AE:$AE,AB$30),"")</f>
        <v/>
      </c>
      <c r="AC78" s="62" t="str">
        <f>IFERROR(LARGE('N 35-54'!$AE:$AE,AC$30),"")</f>
        <v/>
      </c>
      <c r="AD78" s="62" t="str">
        <f>IFERROR(LARGE('N 35-54'!$AE:$AE,AD$30),"")</f>
        <v/>
      </c>
      <c r="AE78" s="62" t="str">
        <f>IFERROR(LARGE('N 35-54'!$AE:$AE,AE$30),"")</f>
        <v/>
      </c>
      <c r="AF78" s="62" t="str">
        <f>IFERROR(LARGE('N 35-54'!$AE:$AE,AF$30),"")</f>
        <v/>
      </c>
      <c r="AG78" s="62" t="str">
        <f>IFERROR(LARGE('N 35-54'!$AE:$AE,AG$30),"")</f>
        <v/>
      </c>
      <c r="AH78" s="62" t="str">
        <f>IFERROR(LARGE('N 35-54'!$AE:$AE,AH$30),"")</f>
        <v/>
      </c>
      <c r="AI78" s="62" t="str">
        <f>IFERROR(LARGE('N 35-54'!$AE:$AE,AI$30),"")</f>
        <v/>
      </c>
      <c r="AJ78" s="62" t="str">
        <f>IFERROR(LARGE('N 35-54'!$AE:$AE,AJ$30),"")</f>
        <v/>
      </c>
      <c r="AK78" s="62" t="str">
        <f>IFERROR(LARGE('N 35-54'!$AE:$AE,AK$30),"")</f>
        <v/>
      </c>
      <c r="AL78" s="62" t="str">
        <f>IFERROR(LARGE('N 35-54'!$AE:$AE,AL$30),"")</f>
        <v/>
      </c>
      <c r="AM78" s="62" t="str">
        <f>IFERROR(LARGE('N 35-54'!$AE:$AE,AM$30),"")</f>
        <v/>
      </c>
      <c r="AN78" s="62" t="str">
        <f>IFERROR(LARGE('N 35-54'!$AE:$AE,AN$30),"")</f>
        <v/>
      </c>
      <c r="AO78" s="62" t="str">
        <f>IFERROR(LARGE('N 35-54'!$AE:$AE,AO$30),"")</f>
        <v/>
      </c>
      <c r="AP78" s="62" t="str">
        <f>IFERROR(LARGE('N 35-54'!$AE:$AE,AP$30),"")</f>
        <v/>
      </c>
      <c r="AQ78" s="62" t="str">
        <f>IFERROR(LARGE('N 35-54'!$AE:$AE,AQ$30),"")</f>
        <v/>
      </c>
      <c r="AW78" s="140"/>
      <c r="AX78" s="140"/>
      <c r="AY78" s="140"/>
      <c r="BA78" s="280">
        <f t="shared" si="37"/>
        <v>0</v>
      </c>
      <c r="BB78" s="280">
        <f t="shared" si="38"/>
        <v>0</v>
      </c>
      <c r="BC78" s="280">
        <f t="shared" si="39"/>
        <v>0</v>
      </c>
      <c r="BD78" s="280">
        <f t="shared" si="40"/>
        <v>0</v>
      </c>
      <c r="BE78" s="280">
        <f t="shared" si="41"/>
        <v>0</v>
      </c>
      <c r="BF78" s="280">
        <f t="shared" si="42"/>
        <v>0</v>
      </c>
      <c r="BG78" s="280">
        <f t="shared" si="43"/>
        <v>0</v>
      </c>
      <c r="BH78" s="280">
        <f t="shared" si="44"/>
        <v>0</v>
      </c>
      <c r="BI78" s="280">
        <f t="shared" si="45"/>
        <v>0</v>
      </c>
      <c r="BJ78" s="280">
        <f t="shared" si="46"/>
        <v>0</v>
      </c>
      <c r="BK78" s="280">
        <f t="shared" si="47"/>
        <v>0</v>
      </c>
    </row>
    <row r="79" spans="1:63" hidden="1" x14ac:dyDescent="0.2">
      <c r="B79" s="61"/>
      <c r="D79" s="62">
        <f>IFERROR(LARGE('N 55+'!$AE:$AE,D$30),"")</f>
        <v>8.0000199999999992</v>
      </c>
      <c r="E79" s="62">
        <f>IFERROR(LARGE('N 55+'!$AE:$AE,E$30),"")</f>
        <v>5.0000200000000001</v>
      </c>
      <c r="F79" s="62" t="str">
        <f>IFERROR(LARGE('N 55+'!$AE:$AE,F$30),"")</f>
        <v/>
      </c>
      <c r="G79" s="62" t="str">
        <f>IFERROR(LARGE('N 55+'!$AE:$AE,G$30),"")</f>
        <v/>
      </c>
      <c r="H79" s="62" t="str">
        <f>IFERROR(LARGE('N 55+'!$AE:$AE,H$30),"")</f>
        <v/>
      </c>
      <c r="I79" s="62" t="str">
        <f>IFERROR(LARGE('N 55+'!$AE:$AE,I$30),"")</f>
        <v/>
      </c>
      <c r="J79" s="62" t="str">
        <f>IFERROR(LARGE('N 55+'!$AE:$AE,J$30),"")</f>
        <v/>
      </c>
      <c r="K79" s="62" t="str">
        <f>IFERROR(LARGE('N 55+'!$AE:$AE,K$30),"")</f>
        <v/>
      </c>
      <c r="L79" s="62" t="str">
        <f>IFERROR(LARGE('N 55+'!$AE:$AE,L$30),"")</f>
        <v/>
      </c>
      <c r="M79" s="62" t="str">
        <f>IFERROR(LARGE('N 55+'!$AE:$AE,M$30),"")</f>
        <v/>
      </c>
      <c r="N79" s="62" t="str">
        <f>IFERROR(LARGE('N 55+'!$AE:$AE,N$30),"")</f>
        <v/>
      </c>
      <c r="O79" s="62" t="str">
        <f>IFERROR(LARGE('N 55+'!$AE:$AE,O$30),"")</f>
        <v/>
      </c>
      <c r="P79" s="62" t="str">
        <f>IFERROR(LARGE('N 55+'!$AE:$AE,P$30),"")</f>
        <v/>
      </c>
      <c r="Q79" s="62" t="str">
        <f>IFERROR(LARGE('N 55+'!$AE:$AE,Q$30),"")</f>
        <v/>
      </c>
      <c r="R79" s="62" t="str">
        <f>IFERROR(LARGE('N 55+'!$AE:$AE,R$30),"")</f>
        <v/>
      </c>
      <c r="S79" s="62" t="str">
        <f>IFERROR(LARGE('N 55+'!$AE:$AE,S$30),"")</f>
        <v/>
      </c>
      <c r="T79" s="62" t="str">
        <f>IFERROR(LARGE('N 55+'!$AE:$AE,T$30),"")</f>
        <v/>
      </c>
      <c r="U79" s="62" t="str">
        <f>IFERROR(LARGE('N 55+'!$AE:$AE,U$30),"")</f>
        <v/>
      </c>
      <c r="V79" s="62" t="str">
        <f>IFERROR(LARGE('N 55+'!$AE:$AE,V$30),"")</f>
        <v/>
      </c>
      <c r="W79" s="62" t="str">
        <f>IFERROR(LARGE('N 55+'!$AE:$AE,W$30),"")</f>
        <v/>
      </c>
      <c r="X79" s="62" t="str">
        <f>IFERROR(LARGE('N 55+'!$AE:$AE,X$30),"")</f>
        <v/>
      </c>
      <c r="Y79" s="62" t="str">
        <f>IFERROR(LARGE('N 55+'!$AE:$AE,Y$30),"")</f>
        <v/>
      </c>
      <c r="Z79" s="62" t="str">
        <f>IFERROR(LARGE('N 55+'!$AE:$AE,Z$30),"")</f>
        <v/>
      </c>
      <c r="AA79" s="62" t="str">
        <f>IFERROR(LARGE('N 55+'!$AE:$AE,AA$30),"")</f>
        <v/>
      </c>
      <c r="AB79" s="62" t="str">
        <f>IFERROR(LARGE('N 55+'!$AE:$AE,AB$30),"")</f>
        <v/>
      </c>
      <c r="AC79" s="62" t="str">
        <f>IFERROR(LARGE('N 55+'!$AE:$AE,AC$30),"")</f>
        <v/>
      </c>
      <c r="AD79" s="62" t="str">
        <f>IFERROR(LARGE('N 55+'!$AE:$AE,AD$30),"")</f>
        <v/>
      </c>
      <c r="AE79" s="62" t="str">
        <f>IFERROR(LARGE('N 55+'!$AE:$AE,AE$30),"")</f>
        <v/>
      </c>
      <c r="AF79" s="62" t="str">
        <f>IFERROR(LARGE('N 55+'!$AE:$AE,AF$30),"")</f>
        <v/>
      </c>
      <c r="AG79" s="62" t="str">
        <f>IFERROR(LARGE('N 55+'!$AE:$AE,AG$30),"")</f>
        <v/>
      </c>
      <c r="AH79" s="62" t="str">
        <f>IFERROR(LARGE('N 55+'!$AE:$AE,AH$30),"")</f>
        <v/>
      </c>
      <c r="AI79" s="62" t="str">
        <f>IFERROR(LARGE('N 55+'!$AE:$AE,AI$30),"")</f>
        <v/>
      </c>
      <c r="AJ79" s="62" t="str">
        <f>IFERROR(LARGE('N 55+'!$AE:$AE,AJ$30),"")</f>
        <v/>
      </c>
      <c r="AK79" s="62" t="str">
        <f>IFERROR(LARGE('N 55+'!$AE:$AE,AK$30),"")</f>
        <v/>
      </c>
      <c r="AL79" s="62" t="str">
        <f>IFERROR(LARGE('N 55+'!$AE:$AE,AL$30),"")</f>
        <v/>
      </c>
      <c r="AM79" s="62" t="str">
        <f>IFERROR(LARGE('N 55+'!$AE:$AE,AM$30),"")</f>
        <v/>
      </c>
      <c r="AN79" s="62" t="str">
        <f>IFERROR(LARGE('N 55+'!$AE:$AE,AN$30),"")</f>
        <v/>
      </c>
      <c r="AO79" s="62" t="str">
        <f>IFERROR(LARGE('N 55+'!$AE:$AE,AO$30),"")</f>
        <v/>
      </c>
      <c r="AP79" s="62" t="str">
        <f>IFERROR(LARGE('N 55+'!$AE:$AE,AP$30),"")</f>
        <v/>
      </c>
      <c r="AQ79" s="62" t="str">
        <f>IFERROR(LARGE('N 55+'!$AE:$AE,AQ$30),"")</f>
        <v/>
      </c>
      <c r="AW79" s="140"/>
      <c r="AX79" s="140"/>
      <c r="AY79" s="140"/>
      <c r="BA79" s="280">
        <f t="shared" si="37"/>
        <v>0</v>
      </c>
      <c r="BB79" s="280">
        <f t="shared" si="38"/>
        <v>0</v>
      </c>
      <c r="BC79" s="280">
        <f t="shared" si="39"/>
        <v>0</v>
      </c>
      <c r="BD79" s="280">
        <f t="shared" si="40"/>
        <v>0</v>
      </c>
      <c r="BE79" s="280">
        <f t="shared" si="41"/>
        <v>0</v>
      </c>
      <c r="BF79" s="280">
        <f t="shared" si="42"/>
        <v>0</v>
      </c>
      <c r="BG79" s="280">
        <f t="shared" si="43"/>
        <v>0</v>
      </c>
      <c r="BH79" s="280">
        <f t="shared" si="44"/>
        <v>0</v>
      </c>
      <c r="BI79" s="280">
        <f t="shared" si="45"/>
        <v>0</v>
      </c>
      <c r="BJ79" s="280">
        <f t="shared" si="46"/>
        <v>0</v>
      </c>
      <c r="BK79" s="280">
        <f t="shared" si="47"/>
        <v>0</v>
      </c>
    </row>
    <row r="80" spans="1:63" hidden="1" x14ac:dyDescent="0.2">
      <c r="A80" s="54" t="s">
        <v>60</v>
      </c>
      <c r="B80" s="60"/>
      <c r="D80" s="237">
        <f>IFERROR(LARGE('M 35-59'!$AF:$AF,D$30),"")</f>
        <v>6.0049999999999999</v>
      </c>
      <c r="E80" s="237">
        <f>IFERROR(LARGE('M 35-59'!$AF:$AF,E$30),"")</f>
        <v>5.0049999999999999</v>
      </c>
      <c r="F80" s="237">
        <f>IFERROR(LARGE('M 35-59'!$AF:$AF,F$30),"")</f>
        <v>3.0049999999999999</v>
      </c>
      <c r="G80" s="237">
        <f>IFERROR(LARGE('M 35-59'!$AF:$AF,G$30),"")</f>
        <v>1.0049999999999999</v>
      </c>
      <c r="H80" s="237">
        <f>IFERROR(LARGE('M 35-59'!$AF:$AF,H$30),"")</f>
        <v>5.0000000000000001E-3</v>
      </c>
      <c r="I80" s="237">
        <f>IFERROR(LARGE('M 35-59'!$AF:$AF,I$30),"")</f>
        <v>5.0000000000000001E-3</v>
      </c>
      <c r="J80" s="237" t="str">
        <f>IFERROR(LARGE('M 35-59'!$AF:$AF,J$30),"")</f>
        <v/>
      </c>
      <c r="K80" s="237" t="str">
        <f>IFERROR(LARGE('M 35-59'!$AF:$AF,K$30),"")</f>
        <v/>
      </c>
      <c r="L80" s="237" t="str">
        <f>IFERROR(LARGE('M 35-59'!$AF:$AF,L$30),"")</f>
        <v/>
      </c>
      <c r="M80" s="237" t="str">
        <f>IFERROR(LARGE('M 35-59'!$AF:$AF,M$30),"")</f>
        <v/>
      </c>
      <c r="N80" s="237" t="str">
        <f>IFERROR(LARGE('M 35-59'!$AF:$AF,N$30),"")</f>
        <v/>
      </c>
      <c r="O80" s="237" t="str">
        <f>IFERROR(LARGE('M 35-59'!$AF:$AF,O$30),"")</f>
        <v/>
      </c>
      <c r="P80" s="237" t="str">
        <f>IFERROR(LARGE('M 35-59'!$AF:$AF,P$30),"")</f>
        <v/>
      </c>
      <c r="Q80" s="237" t="str">
        <f>IFERROR(LARGE('M 35-59'!$AF:$AF,Q$30),"")</f>
        <v/>
      </c>
      <c r="R80" s="237" t="str">
        <f>IFERROR(LARGE('M 35-59'!$AF:$AF,R$30),"")</f>
        <v/>
      </c>
      <c r="S80" s="237" t="str">
        <f>IFERROR(LARGE('M 35-59'!$AF:$AF,S$30),"")</f>
        <v/>
      </c>
      <c r="T80" s="237" t="str">
        <f>IFERROR(LARGE('M 35-59'!$AF:$AF,T$30),"")</f>
        <v/>
      </c>
      <c r="U80" s="237" t="str">
        <f>IFERROR(LARGE('M 35-59'!$AF:$AF,U$30),"")</f>
        <v/>
      </c>
      <c r="V80" s="237" t="str">
        <f>IFERROR(LARGE('M 35-59'!$AF:$AF,V$30),"")</f>
        <v/>
      </c>
      <c r="W80" s="237" t="str">
        <f>IFERROR(LARGE('M 35-59'!$AF:$AF,W$30),"")</f>
        <v/>
      </c>
      <c r="X80" s="237" t="str">
        <f>IFERROR(LARGE('M 35-59'!$AF:$AF,X$30),"")</f>
        <v/>
      </c>
      <c r="Y80" s="237" t="str">
        <f>IFERROR(LARGE('M 35-59'!$AF:$AF,Y$30),"")</f>
        <v/>
      </c>
      <c r="Z80" s="237" t="str">
        <f>IFERROR(LARGE('M 35-59'!$AF:$AF,Z$30),"")</f>
        <v/>
      </c>
      <c r="AA80" s="237" t="str">
        <f>IFERROR(LARGE('M 35-59'!$AF:$AF,AA$30),"")</f>
        <v/>
      </c>
      <c r="AB80" s="237" t="str">
        <f>IFERROR(LARGE('M 35-59'!$AF:$AF,AB$30),"")</f>
        <v/>
      </c>
      <c r="AC80" s="237" t="str">
        <f>IFERROR(LARGE('M 35-59'!$AF:$AF,AC$30),"")</f>
        <v/>
      </c>
      <c r="AD80" s="237" t="str">
        <f>IFERROR(LARGE('M 35-59'!$AF:$AF,AD$30),"")</f>
        <v/>
      </c>
      <c r="AE80" s="237" t="str">
        <f>IFERROR(LARGE('M 35-59'!$AF:$AF,AE$30),"")</f>
        <v/>
      </c>
      <c r="AF80" s="237" t="str">
        <f>IFERROR(LARGE('M 35-59'!$AF:$AF,AF$30),"")</f>
        <v/>
      </c>
      <c r="AG80" s="237" t="str">
        <f>IFERROR(LARGE('M 35-59'!$AF:$AF,AG$30),"")</f>
        <v/>
      </c>
      <c r="AH80" s="237" t="str">
        <f>IFERROR(LARGE('M 35-59'!$AF:$AF,AH$30),"")</f>
        <v/>
      </c>
      <c r="AI80" s="237" t="str">
        <f>IFERROR(LARGE('M 35-59'!$AF:$AF,AI$30),"")</f>
        <v/>
      </c>
      <c r="AJ80" s="237" t="str">
        <f>IFERROR(LARGE('M 35-59'!$AF:$AF,AJ$30),"")</f>
        <v/>
      </c>
      <c r="AK80" s="237" t="str">
        <f>IFERROR(LARGE('M 35-59'!$AF:$AF,AK$30),"")</f>
        <v/>
      </c>
      <c r="AL80" s="237" t="str">
        <f>IFERROR(LARGE('M 35-59'!$AF:$AF,AL$30),"")</f>
        <v/>
      </c>
      <c r="AM80" s="237" t="str">
        <f>IFERROR(LARGE('M 35-59'!$AF:$AF,AM$30),"")</f>
        <v/>
      </c>
      <c r="AN80" s="237" t="str">
        <f>IFERROR(LARGE('M 35-59'!$AF:$AF,AN$30),"")</f>
        <v/>
      </c>
      <c r="AO80" s="237" t="str">
        <f>IFERROR(LARGE('M 35-59'!$AF:$AF,AO$30),"")</f>
        <v/>
      </c>
      <c r="AP80" s="237" t="str">
        <f>IFERROR(LARGE('M 35-59'!$AF:$AF,AP$30),"")</f>
        <v/>
      </c>
      <c r="AQ80" s="237" t="str">
        <f>IFERROR(LARGE('M 35-59'!$AF:$AF,AQ$30),"")</f>
        <v/>
      </c>
      <c r="AW80" s="140"/>
      <c r="AX80" s="140"/>
      <c r="AY80" s="140"/>
      <c r="BA80" s="280">
        <f t="shared" si="37"/>
        <v>2</v>
      </c>
      <c r="BB80" s="280">
        <f t="shared" si="38"/>
        <v>2</v>
      </c>
      <c r="BC80" s="280">
        <f t="shared" si="39"/>
        <v>2</v>
      </c>
      <c r="BD80" s="280">
        <f t="shared" si="40"/>
        <v>2</v>
      </c>
      <c r="BE80" s="280">
        <f t="shared" si="41"/>
        <v>2</v>
      </c>
      <c r="BF80" s="280">
        <f t="shared" si="42"/>
        <v>2</v>
      </c>
      <c r="BG80" s="280">
        <f t="shared" si="43"/>
        <v>2</v>
      </c>
      <c r="BH80" s="280">
        <f t="shared" si="44"/>
        <v>2</v>
      </c>
      <c r="BI80" s="280">
        <f t="shared" si="45"/>
        <v>2</v>
      </c>
      <c r="BJ80" s="280">
        <f t="shared" si="46"/>
        <v>2</v>
      </c>
      <c r="BK80" s="280">
        <f t="shared" si="47"/>
        <v>2</v>
      </c>
    </row>
    <row r="81" spans="1:63" hidden="1" x14ac:dyDescent="0.2">
      <c r="B81" s="60"/>
      <c r="D81" s="62">
        <f>IFERROR(LARGE('M 60+'!$AF:$AF,D$30),"")</f>
        <v>9.0020000000000007</v>
      </c>
      <c r="E81" s="62">
        <f>IFERROR(LARGE('M 60+'!$AF:$AF,E$30),"")</f>
        <v>3.0019999999999998</v>
      </c>
      <c r="F81" s="62">
        <f>IFERROR(LARGE('M 60+'!$AF:$AF,F$30),"")</f>
        <v>2E-3</v>
      </c>
      <c r="G81" s="62">
        <f>IFERROR(LARGE('M 60+'!$AF:$AF,G$30),"")</f>
        <v>2E-3</v>
      </c>
      <c r="H81" s="62" t="str">
        <f>IFERROR(LARGE('M 60+'!$AF:$AF,H$30),"")</f>
        <v/>
      </c>
      <c r="I81" s="62" t="str">
        <f>IFERROR(LARGE('M 60+'!$AF:$AF,I$30),"")</f>
        <v/>
      </c>
      <c r="J81" s="62" t="str">
        <f>IFERROR(LARGE('M 60+'!$AF:$AF,J$30),"")</f>
        <v/>
      </c>
      <c r="K81" s="62" t="str">
        <f>IFERROR(LARGE('M 60+'!$AF:$AF,K$30),"")</f>
        <v/>
      </c>
      <c r="L81" s="62" t="str">
        <f>IFERROR(LARGE('M 60+'!$AF:$AF,L$30),"")</f>
        <v/>
      </c>
      <c r="M81" s="62" t="str">
        <f>IFERROR(LARGE('M 60+'!$AF:$AF,M$30),"")</f>
        <v/>
      </c>
      <c r="N81" s="62" t="str">
        <f>IFERROR(LARGE('M 60+'!$AF:$AF,N$30),"")</f>
        <v/>
      </c>
      <c r="O81" s="62" t="str">
        <f>IFERROR(LARGE('M 60+'!$AF:$AF,O$30),"")</f>
        <v/>
      </c>
      <c r="P81" s="62" t="str">
        <f>IFERROR(LARGE('M 60+'!$AF:$AF,P$30),"")</f>
        <v/>
      </c>
      <c r="Q81" s="62" t="str">
        <f>IFERROR(LARGE('M 60+'!$AF:$AF,Q$30),"")</f>
        <v/>
      </c>
      <c r="R81" s="62" t="str">
        <f>IFERROR(LARGE('M 60+'!$AF:$AF,R$30),"")</f>
        <v/>
      </c>
      <c r="S81" s="62" t="str">
        <f>IFERROR(LARGE('M 60+'!$AF:$AF,S$30),"")</f>
        <v/>
      </c>
      <c r="T81" s="62" t="str">
        <f>IFERROR(LARGE('M 60+'!$AF:$AF,T$30),"")</f>
        <v/>
      </c>
      <c r="U81" s="62" t="str">
        <f>IFERROR(LARGE('M 60+'!$AF:$AF,U$30),"")</f>
        <v/>
      </c>
      <c r="V81" s="62" t="str">
        <f>IFERROR(LARGE('M 60+'!$AF:$AF,V$30),"")</f>
        <v/>
      </c>
      <c r="W81" s="62" t="str">
        <f>IFERROR(LARGE('M 60+'!$AF:$AF,W$30),"")</f>
        <v/>
      </c>
      <c r="X81" s="62" t="str">
        <f>IFERROR(LARGE('M 60+'!$AF:$AF,X$30),"")</f>
        <v/>
      </c>
      <c r="Y81" s="62" t="str">
        <f>IFERROR(LARGE('M 60+'!$AF:$AF,Y$30),"")</f>
        <v/>
      </c>
      <c r="Z81" s="62" t="str">
        <f>IFERROR(LARGE('M 60+'!$AF:$AF,Z$30),"")</f>
        <v/>
      </c>
      <c r="AA81" s="62" t="str">
        <f>IFERROR(LARGE('M 60+'!$AF:$AF,AA$30),"")</f>
        <v/>
      </c>
      <c r="AB81" s="62" t="str">
        <f>IFERROR(LARGE('M 60+'!$AF:$AF,AB$30),"")</f>
        <v/>
      </c>
      <c r="AC81" s="62" t="str">
        <f>IFERROR(LARGE('M 60+'!$AF:$AF,AC$30),"")</f>
        <v/>
      </c>
      <c r="AD81" s="62" t="str">
        <f>IFERROR(LARGE('M 60+'!$AF:$AF,AD$30),"")</f>
        <v/>
      </c>
      <c r="AE81" s="62" t="str">
        <f>IFERROR(LARGE('M 60+'!$AF:$AF,AE$30),"")</f>
        <v/>
      </c>
      <c r="AF81" s="62" t="str">
        <f>IFERROR(LARGE('M 60+'!$AF:$AF,AF$30),"")</f>
        <v/>
      </c>
      <c r="AG81" s="62" t="str">
        <f>IFERROR(LARGE('M 60+'!$AF:$AF,AG$30),"")</f>
        <v/>
      </c>
      <c r="AH81" s="62" t="str">
        <f>IFERROR(LARGE('M 60+'!$AF:$AF,AH$30),"")</f>
        <v/>
      </c>
      <c r="AI81" s="62" t="str">
        <f>IFERROR(LARGE('M 60+'!$AF:$AF,AI$30),"")</f>
        <v/>
      </c>
      <c r="AJ81" s="62" t="str">
        <f>IFERROR(LARGE('M 60+'!$AF:$AF,AJ$30),"")</f>
        <v/>
      </c>
      <c r="AK81" s="62" t="str">
        <f>IFERROR(LARGE('M 60+'!$AF:$AF,AK$30),"")</f>
        <v/>
      </c>
      <c r="AL81" s="62" t="str">
        <f>IFERROR(LARGE('M 60+'!$AF:$AF,AL$30),"")</f>
        <v/>
      </c>
      <c r="AM81" s="62" t="str">
        <f>IFERROR(LARGE('M 60+'!$AF:$AF,AM$30),"")</f>
        <v/>
      </c>
      <c r="AN81" s="62" t="str">
        <f>IFERROR(LARGE('M 60+'!$AF:$AF,AN$30),"")</f>
        <v/>
      </c>
      <c r="AO81" s="62" t="str">
        <f>IFERROR(LARGE('M 60+'!$AF:$AF,AO$30),"")</f>
        <v/>
      </c>
      <c r="AP81" s="62" t="str">
        <f>IFERROR(LARGE('M 60+'!$AF:$AF,AP$30),"")</f>
        <v/>
      </c>
      <c r="AQ81" s="62" t="str">
        <f>IFERROR(LARGE('M 60+'!$AF:$AF,AQ$30),"")</f>
        <v/>
      </c>
      <c r="AW81" s="140"/>
      <c r="AX81" s="140"/>
      <c r="AY81" s="140"/>
      <c r="BA81" s="280">
        <f t="shared" si="37"/>
        <v>0</v>
      </c>
      <c r="BB81" s="280">
        <f t="shared" si="38"/>
        <v>0</v>
      </c>
      <c r="BC81" s="280">
        <f t="shared" si="39"/>
        <v>0</v>
      </c>
      <c r="BD81" s="280">
        <f t="shared" si="40"/>
        <v>0</v>
      </c>
      <c r="BE81" s="280">
        <f t="shared" si="41"/>
        <v>0</v>
      </c>
      <c r="BF81" s="280">
        <f t="shared" si="42"/>
        <v>0</v>
      </c>
      <c r="BG81" s="280">
        <f t="shared" si="43"/>
        <v>0</v>
      </c>
      <c r="BH81" s="280">
        <f t="shared" si="44"/>
        <v>0</v>
      </c>
      <c r="BI81" s="280">
        <f t="shared" si="45"/>
        <v>0</v>
      </c>
      <c r="BJ81" s="280">
        <f t="shared" si="46"/>
        <v>0</v>
      </c>
      <c r="BK81" s="280">
        <f t="shared" si="47"/>
        <v>0</v>
      </c>
    </row>
    <row r="82" spans="1:63" hidden="1" x14ac:dyDescent="0.2">
      <c r="B82" s="61"/>
      <c r="D82" s="62">
        <f>IFERROR(LARGE('N 35-54'!$AF:$AF,D$30),"")</f>
        <v>11.00005</v>
      </c>
      <c r="E82" s="62">
        <f>IFERROR(LARGE('N 35-54'!$AF:$AF,E$30),"")</f>
        <v>8.0000499999999999</v>
      </c>
      <c r="F82" s="62" t="str">
        <f>IFERROR(LARGE('N 35-54'!$AF:$AF,F$30),"")</f>
        <v/>
      </c>
      <c r="G82" s="62" t="str">
        <f>IFERROR(LARGE('N 35-54'!$AF:$AF,G$30),"")</f>
        <v/>
      </c>
      <c r="H82" s="62" t="str">
        <f>IFERROR(LARGE('N 35-54'!$AF:$AF,H$30),"")</f>
        <v/>
      </c>
      <c r="I82" s="62" t="str">
        <f>IFERROR(LARGE('N 35-54'!$AF:$AF,I$30),"")</f>
        <v/>
      </c>
      <c r="J82" s="62" t="str">
        <f>IFERROR(LARGE('N 35-54'!$AF:$AF,J$30),"")</f>
        <v/>
      </c>
      <c r="K82" s="62" t="str">
        <f>IFERROR(LARGE('N 35-54'!$AF:$AF,K$30),"")</f>
        <v/>
      </c>
      <c r="L82" s="62" t="str">
        <f>IFERROR(LARGE('N 35-54'!$AF:$AF,L$30),"")</f>
        <v/>
      </c>
      <c r="M82" s="62" t="str">
        <f>IFERROR(LARGE('N 35-54'!$AF:$AF,M$30),"")</f>
        <v/>
      </c>
      <c r="N82" s="62" t="str">
        <f>IFERROR(LARGE('N 35-54'!$AF:$AF,N$30),"")</f>
        <v/>
      </c>
      <c r="O82" s="62" t="str">
        <f>IFERROR(LARGE('N 35-54'!$AF:$AF,O$30),"")</f>
        <v/>
      </c>
      <c r="P82" s="62" t="str">
        <f>IFERROR(LARGE('N 35-54'!$AF:$AF,P$30),"")</f>
        <v/>
      </c>
      <c r="Q82" s="62" t="str">
        <f>IFERROR(LARGE('N 35-54'!$AF:$AF,Q$30),"")</f>
        <v/>
      </c>
      <c r="R82" s="62" t="str">
        <f>IFERROR(LARGE('N 35-54'!$AF:$AF,R$30),"")</f>
        <v/>
      </c>
      <c r="S82" s="62" t="str">
        <f>IFERROR(LARGE('N 35-54'!$AF:$AF,S$30),"")</f>
        <v/>
      </c>
      <c r="T82" s="62" t="str">
        <f>IFERROR(LARGE('N 35-54'!$AF:$AF,T$30),"")</f>
        <v/>
      </c>
      <c r="U82" s="62" t="str">
        <f>IFERROR(LARGE('N 35-54'!$AF:$AF,U$30),"")</f>
        <v/>
      </c>
      <c r="V82" s="62" t="str">
        <f>IFERROR(LARGE('N 35-54'!$AF:$AF,V$30),"")</f>
        <v/>
      </c>
      <c r="W82" s="62" t="str">
        <f>IFERROR(LARGE('N 35-54'!$AF:$AF,W$30),"")</f>
        <v/>
      </c>
      <c r="X82" s="62" t="str">
        <f>IFERROR(LARGE('N 35-54'!$AF:$AF,X$30),"")</f>
        <v/>
      </c>
      <c r="Y82" s="62" t="str">
        <f>IFERROR(LARGE('N 35-54'!$AF:$AF,Y$30),"")</f>
        <v/>
      </c>
      <c r="Z82" s="62" t="str">
        <f>IFERROR(LARGE('N 35-54'!$AF:$AF,Z$30),"")</f>
        <v/>
      </c>
      <c r="AA82" s="62" t="str">
        <f>IFERROR(LARGE('N 35-54'!$AF:$AF,AA$30),"")</f>
        <v/>
      </c>
      <c r="AB82" s="62" t="str">
        <f>IFERROR(LARGE('N 35-54'!$AF:$AF,AB$30),"")</f>
        <v/>
      </c>
      <c r="AC82" s="62" t="str">
        <f>IFERROR(LARGE('N 35-54'!$AF:$AF,AC$30),"")</f>
        <v/>
      </c>
      <c r="AD82" s="62" t="str">
        <f>IFERROR(LARGE('N 35-54'!$AF:$AF,AD$30),"")</f>
        <v/>
      </c>
      <c r="AE82" s="62" t="str">
        <f>IFERROR(LARGE('N 35-54'!$AF:$AF,AE$30),"")</f>
        <v/>
      </c>
      <c r="AF82" s="62" t="str">
        <f>IFERROR(LARGE('N 35-54'!$AF:$AF,AF$30),"")</f>
        <v/>
      </c>
      <c r="AG82" s="62" t="str">
        <f>IFERROR(LARGE('N 35-54'!$AF:$AF,AG$30),"")</f>
        <v/>
      </c>
      <c r="AH82" s="62" t="str">
        <f>IFERROR(LARGE('N 35-54'!$AF:$AF,AH$30),"")</f>
        <v/>
      </c>
      <c r="AI82" s="62" t="str">
        <f>IFERROR(LARGE('N 35-54'!$AF:$AF,AI$30),"")</f>
        <v/>
      </c>
      <c r="AJ82" s="62" t="str">
        <f>IFERROR(LARGE('N 35-54'!$AF:$AF,AJ$30),"")</f>
        <v/>
      </c>
      <c r="AK82" s="62" t="str">
        <f>IFERROR(LARGE('N 35-54'!$AF:$AF,AK$30),"")</f>
        <v/>
      </c>
      <c r="AL82" s="62" t="str">
        <f>IFERROR(LARGE('N 35-54'!$AF:$AF,AL$30),"")</f>
        <v/>
      </c>
      <c r="AM82" s="62" t="str">
        <f>IFERROR(LARGE('N 35-54'!$AF:$AF,AM$30),"")</f>
        <v/>
      </c>
      <c r="AN82" s="62" t="str">
        <f>IFERROR(LARGE('N 35-54'!$AF:$AF,AN$30),"")</f>
        <v/>
      </c>
      <c r="AO82" s="62" t="str">
        <f>IFERROR(LARGE('N 35-54'!$AF:$AF,AO$30),"")</f>
        <v/>
      </c>
      <c r="AP82" s="62" t="str">
        <f>IFERROR(LARGE('N 35-54'!$AF:$AF,AP$30),"")</f>
        <v/>
      </c>
      <c r="AQ82" s="62" t="str">
        <f>IFERROR(LARGE('N 35-54'!$AF:$AF,AQ$30),"")</f>
        <v/>
      </c>
      <c r="AW82" s="140"/>
      <c r="AX82" s="140"/>
      <c r="AY82" s="140"/>
      <c r="BA82" s="280">
        <f t="shared" si="37"/>
        <v>0</v>
      </c>
      <c r="BB82" s="280">
        <f t="shared" si="38"/>
        <v>0</v>
      </c>
      <c r="BC82" s="280">
        <f t="shared" si="39"/>
        <v>0</v>
      </c>
      <c r="BD82" s="280">
        <f t="shared" si="40"/>
        <v>0</v>
      </c>
      <c r="BE82" s="280">
        <f t="shared" si="41"/>
        <v>0</v>
      </c>
      <c r="BF82" s="280">
        <f t="shared" si="42"/>
        <v>0</v>
      </c>
      <c r="BG82" s="280">
        <f t="shared" si="43"/>
        <v>0</v>
      </c>
      <c r="BH82" s="280">
        <f t="shared" si="44"/>
        <v>0</v>
      </c>
      <c r="BI82" s="280">
        <f t="shared" si="45"/>
        <v>0</v>
      </c>
      <c r="BJ82" s="280">
        <f t="shared" si="46"/>
        <v>0</v>
      </c>
      <c r="BK82" s="280">
        <f t="shared" si="47"/>
        <v>0</v>
      </c>
    </row>
    <row r="83" spans="1:63" hidden="1" x14ac:dyDescent="0.2">
      <c r="B83" s="61"/>
      <c r="D83" s="62">
        <f>IFERROR(LARGE('N 55+'!$AF:$AF,D$30),"")</f>
        <v>9.0000199999999992</v>
      </c>
      <c r="E83" s="62" t="str">
        <f>IFERROR(LARGE('N 55+'!$AF:$AF,E$30),"")</f>
        <v/>
      </c>
      <c r="F83" s="62" t="str">
        <f>IFERROR(LARGE('N 55+'!$AF:$AF,F$30),"")</f>
        <v/>
      </c>
      <c r="G83" s="62" t="str">
        <f>IFERROR(LARGE('N 55+'!$AF:$AF,G$30),"")</f>
        <v/>
      </c>
      <c r="H83" s="62" t="str">
        <f>IFERROR(LARGE('N 55+'!$AF:$AF,H$30),"")</f>
        <v/>
      </c>
      <c r="I83" s="62" t="str">
        <f>IFERROR(LARGE('N 55+'!$AF:$AF,I$30),"")</f>
        <v/>
      </c>
      <c r="J83" s="62" t="str">
        <f>IFERROR(LARGE('N 55+'!$AF:$AF,J$30),"")</f>
        <v/>
      </c>
      <c r="K83" s="62" t="str">
        <f>IFERROR(LARGE('N 55+'!$AF:$AF,K$30),"")</f>
        <v/>
      </c>
      <c r="L83" s="62" t="str">
        <f>IFERROR(LARGE('N 55+'!$AF:$AF,L$30),"")</f>
        <v/>
      </c>
      <c r="M83" s="62" t="str">
        <f>IFERROR(LARGE('N 55+'!$AF:$AF,M$30),"")</f>
        <v/>
      </c>
      <c r="N83" s="62" t="str">
        <f>IFERROR(LARGE('N 55+'!$AF:$AF,N$30),"")</f>
        <v/>
      </c>
      <c r="O83" s="62" t="str">
        <f>IFERROR(LARGE('N 55+'!$AF:$AF,O$30),"")</f>
        <v/>
      </c>
      <c r="P83" s="62" t="str">
        <f>IFERROR(LARGE('N 55+'!$AF:$AF,P$30),"")</f>
        <v/>
      </c>
      <c r="Q83" s="62" t="str">
        <f>IFERROR(LARGE('N 55+'!$AF:$AF,Q$30),"")</f>
        <v/>
      </c>
      <c r="R83" s="62" t="str">
        <f>IFERROR(LARGE('N 55+'!$AF:$AF,R$30),"")</f>
        <v/>
      </c>
      <c r="S83" s="62" t="str">
        <f>IFERROR(LARGE('N 55+'!$AF:$AF,S$30),"")</f>
        <v/>
      </c>
      <c r="T83" s="62" t="str">
        <f>IFERROR(LARGE('N 55+'!$AF:$AF,T$30),"")</f>
        <v/>
      </c>
      <c r="U83" s="62" t="str">
        <f>IFERROR(LARGE('N 55+'!$AF:$AF,U$30),"")</f>
        <v/>
      </c>
      <c r="V83" s="62" t="str">
        <f>IFERROR(LARGE('N 55+'!$AF:$AF,V$30),"")</f>
        <v/>
      </c>
      <c r="W83" s="62" t="str">
        <f>IFERROR(LARGE('N 55+'!$AF:$AF,W$30),"")</f>
        <v/>
      </c>
      <c r="X83" s="62" t="str">
        <f>IFERROR(LARGE('N 55+'!$AF:$AF,X$30),"")</f>
        <v/>
      </c>
      <c r="Y83" s="62" t="str">
        <f>IFERROR(LARGE('N 55+'!$AF:$AF,Y$30),"")</f>
        <v/>
      </c>
      <c r="Z83" s="62" t="str">
        <f>IFERROR(LARGE('N 55+'!$AF:$AF,Z$30),"")</f>
        <v/>
      </c>
      <c r="AA83" s="62" t="str">
        <f>IFERROR(LARGE('N 55+'!$AF:$AF,AA$30),"")</f>
        <v/>
      </c>
      <c r="AB83" s="62" t="str">
        <f>IFERROR(LARGE('N 55+'!$AF:$AF,AB$30),"")</f>
        <v/>
      </c>
      <c r="AC83" s="62" t="str">
        <f>IFERROR(LARGE('N 55+'!$AF:$AF,AC$30),"")</f>
        <v/>
      </c>
      <c r="AD83" s="62" t="str">
        <f>IFERROR(LARGE('N 55+'!$AF:$AF,AD$30),"")</f>
        <v/>
      </c>
      <c r="AE83" s="62" t="str">
        <f>IFERROR(LARGE('N 55+'!$AF:$AF,AE$30),"")</f>
        <v/>
      </c>
      <c r="AF83" s="62" t="str">
        <f>IFERROR(LARGE('N 55+'!$AF:$AF,AF$30),"")</f>
        <v/>
      </c>
      <c r="AG83" s="62" t="str">
        <f>IFERROR(LARGE('N 55+'!$AF:$AF,AG$30),"")</f>
        <v/>
      </c>
      <c r="AH83" s="62" t="str">
        <f>IFERROR(LARGE('N 55+'!$AF:$AF,AH$30),"")</f>
        <v/>
      </c>
      <c r="AI83" s="62" t="str">
        <f>IFERROR(LARGE('N 55+'!$AF:$AF,AI$30),"")</f>
        <v/>
      </c>
      <c r="AJ83" s="62" t="str">
        <f>IFERROR(LARGE('N 55+'!$AF:$AF,AJ$30),"")</f>
        <v/>
      </c>
      <c r="AK83" s="62" t="str">
        <f>IFERROR(LARGE('N 55+'!$AF:$AF,AK$30),"")</f>
        <v/>
      </c>
      <c r="AL83" s="62" t="str">
        <f>IFERROR(LARGE('N 55+'!$AF:$AF,AL$30),"")</f>
        <v/>
      </c>
      <c r="AM83" s="62" t="str">
        <f>IFERROR(LARGE('N 55+'!$AF:$AF,AM$30),"")</f>
        <v/>
      </c>
      <c r="AN83" s="62" t="str">
        <f>IFERROR(LARGE('N 55+'!$AF:$AF,AN$30),"")</f>
        <v/>
      </c>
      <c r="AO83" s="62" t="str">
        <f>IFERROR(LARGE('N 55+'!$AF:$AF,AO$30),"")</f>
        <v/>
      </c>
      <c r="AP83" s="62" t="str">
        <f>IFERROR(LARGE('N 55+'!$AF:$AF,AP$30),"")</f>
        <v/>
      </c>
      <c r="AQ83" s="62" t="str">
        <f>IFERROR(LARGE('N 55+'!$AF:$AF,AQ$30),"")</f>
        <v/>
      </c>
      <c r="AW83" s="140"/>
      <c r="AX83" s="140"/>
      <c r="AY83" s="140"/>
      <c r="BA83" s="280">
        <f t="shared" si="37"/>
        <v>0</v>
      </c>
      <c r="BB83" s="280">
        <f t="shared" si="38"/>
        <v>0</v>
      </c>
      <c r="BC83" s="280">
        <f t="shared" si="39"/>
        <v>0</v>
      </c>
      <c r="BD83" s="280">
        <f t="shared" si="40"/>
        <v>0</v>
      </c>
      <c r="BE83" s="280">
        <f t="shared" si="41"/>
        <v>0</v>
      </c>
      <c r="BF83" s="280">
        <f t="shared" si="42"/>
        <v>0</v>
      </c>
      <c r="BG83" s="280">
        <f t="shared" si="43"/>
        <v>0</v>
      </c>
      <c r="BH83" s="280">
        <f t="shared" si="44"/>
        <v>0</v>
      </c>
      <c r="BI83" s="280">
        <f t="shared" si="45"/>
        <v>0</v>
      </c>
      <c r="BJ83" s="280">
        <f t="shared" si="46"/>
        <v>0</v>
      </c>
      <c r="BK83" s="280">
        <f t="shared" si="47"/>
        <v>0</v>
      </c>
    </row>
    <row r="84" spans="1:63" hidden="1" x14ac:dyDescent="0.2">
      <c r="A84" s="54" t="s">
        <v>65</v>
      </c>
      <c r="B84" s="60"/>
      <c r="D84" s="237" t="str">
        <f>IFERROR(LARGE('M 35-59'!$AG:$AG,D$30),"")</f>
        <v/>
      </c>
      <c r="E84" s="237" t="str">
        <f>IFERROR(LARGE('M 35-59'!$AG:$AG,E$30),"")</f>
        <v/>
      </c>
      <c r="F84" s="237" t="str">
        <f>IFERROR(LARGE('M 35-59'!$AG:$AG,F$30),"")</f>
        <v/>
      </c>
      <c r="G84" s="237" t="str">
        <f>IFERROR(LARGE('M 35-59'!$AG:$AG,G$30),"")</f>
        <v/>
      </c>
      <c r="H84" s="237" t="str">
        <f>IFERROR(LARGE('M 35-59'!$AG:$AG,H$30),"")</f>
        <v/>
      </c>
      <c r="I84" s="237" t="str">
        <f>IFERROR(LARGE('M 35-59'!$AG:$AG,I$30),"")</f>
        <v/>
      </c>
      <c r="J84" s="237" t="str">
        <f>IFERROR(LARGE('M 35-59'!$AG:$AG,J$30),"")</f>
        <v/>
      </c>
      <c r="K84" s="237" t="str">
        <f>IFERROR(LARGE('M 35-59'!$AG:$AG,K$30),"")</f>
        <v/>
      </c>
      <c r="L84" s="237" t="str">
        <f>IFERROR(LARGE('M 35-59'!$AG:$AG,L$30),"")</f>
        <v/>
      </c>
      <c r="M84" s="237" t="str">
        <f>IFERROR(LARGE('M 35-59'!$AG:$AG,M$30),"")</f>
        <v/>
      </c>
      <c r="N84" s="237" t="str">
        <f>IFERROR(LARGE('M 35-59'!$AG:$AG,N$30),"")</f>
        <v/>
      </c>
      <c r="O84" s="237" t="str">
        <f>IFERROR(LARGE('M 35-59'!$AG:$AG,O$30),"")</f>
        <v/>
      </c>
      <c r="P84" s="237" t="str">
        <f>IFERROR(LARGE('M 35-59'!$AG:$AG,P$30),"")</f>
        <v/>
      </c>
      <c r="Q84" s="237" t="str">
        <f>IFERROR(LARGE('M 35-59'!$AG:$AG,Q$30),"")</f>
        <v/>
      </c>
      <c r="R84" s="237" t="str">
        <f>IFERROR(LARGE('M 35-59'!$AG:$AG,R$30),"")</f>
        <v/>
      </c>
      <c r="S84" s="237" t="str">
        <f>IFERROR(LARGE('M 35-59'!$AG:$AG,S$30),"")</f>
        <v/>
      </c>
      <c r="T84" s="237" t="str">
        <f>IFERROR(LARGE('M 35-59'!$AG:$AG,T$30),"")</f>
        <v/>
      </c>
      <c r="U84" s="237" t="str">
        <f>IFERROR(LARGE('M 35-59'!$AG:$AG,U$30),"")</f>
        <v/>
      </c>
      <c r="V84" s="237" t="str">
        <f>IFERROR(LARGE('M 35-59'!$AG:$AG,V$30),"")</f>
        <v/>
      </c>
      <c r="W84" s="237" t="str">
        <f>IFERROR(LARGE('M 35-59'!$AG:$AG,W$30),"")</f>
        <v/>
      </c>
      <c r="X84" s="237" t="str">
        <f>IFERROR(LARGE('M 35-59'!$AG:$AG,X$30),"")</f>
        <v/>
      </c>
      <c r="Y84" s="237" t="str">
        <f>IFERROR(LARGE('M 35-59'!$AG:$AG,Y$30),"")</f>
        <v/>
      </c>
      <c r="Z84" s="237" t="str">
        <f>IFERROR(LARGE('M 35-59'!$AG:$AG,Z$30),"")</f>
        <v/>
      </c>
      <c r="AA84" s="237" t="str">
        <f>IFERROR(LARGE('M 35-59'!$AG:$AG,AA$30),"")</f>
        <v/>
      </c>
      <c r="AB84" s="237" t="str">
        <f>IFERROR(LARGE('M 35-59'!$AG:$AG,AB$30),"")</f>
        <v/>
      </c>
      <c r="AC84" s="237" t="str">
        <f>IFERROR(LARGE('M 35-59'!$AG:$AG,AC$30),"")</f>
        <v/>
      </c>
      <c r="AD84" s="237" t="str">
        <f>IFERROR(LARGE('M 35-59'!$AG:$AG,AD$30),"")</f>
        <v/>
      </c>
      <c r="AE84" s="237" t="str">
        <f>IFERROR(LARGE('M 35-59'!$AG:$AG,AE$30),"")</f>
        <v/>
      </c>
      <c r="AF84" s="237" t="str">
        <f>IFERROR(LARGE('M 35-59'!$AG:$AG,AF$30),"")</f>
        <v/>
      </c>
      <c r="AG84" s="237" t="str">
        <f>IFERROR(LARGE('M 35-59'!$AG:$AG,AG$30),"")</f>
        <v/>
      </c>
      <c r="AH84" s="237" t="str">
        <f>IFERROR(LARGE('M 35-59'!$AG:$AG,AH$30),"")</f>
        <v/>
      </c>
      <c r="AI84" s="237" t="str">
        <f>IFERROR(LARGE('M 35-59'!$AG:$AG,AI$30),"")</f>
        <v/>
      </c>
      <c r="AJ84" s="237" t="str">
        <f>IFERROR(LARGE('M 35-59'!$AG:$AG,AJ$30),"")</f>
        <v/>
      </c>
      <c r="AK84" s="237" t="str">
        <f>IFERROR(LARGE('M 35-59'!$AG:$AG,AK$30),"")</f>
        <v/>
      </c>
      <c r="AL84" s="237" t="str">
        <f>IFERROR(LARGE('M 35-59'!$AG:$AG,AL$30),"")</f>
        <v/>
      </c>
      <c r="AM84" s="237" t="str">
        <f>IFERROR(LARGE('M 35-59'!$AG:$AG,AM$30),"")</f>
        <v/>
      </c>
      <c r="AN84" s="237" t="str">
        <f>IFERROR(LARGE('M 35-59'!$AG:$AG,AN$30),"")</f>
        <v/>
      </c>
      <c r="AO84" s="237" t="str">
        <f>IFERROR(LARGE('M 35-59'!$AG:$AG,AO$30),"")</f>
        <v/>
      </c>
      <c r="AP84" s="237" t="str">
        <f>IFERROR(LARGE('M 35-59'!$AG:$AG,AP$30),"")</f>
        <v/>
      </c>
      <c r="AQ84" s="237" t="str">
        <f>IFERROR(LARGE('M 35-59'!$AG:$AG,AQ$30),"")</f>
        <v/>
      </c>
      <c r="AW84" s="140"/>
      <c r="AX84" s="140"/>
      <c r="AY84" s="140"/>
      <c r="BA84" s="280">
        <f t="shared" si="37"/>
        <v>0</v>
      </c>
      <c r="BB84" s="280">
        <f t="shared" si="38"/>
        <v>0</v>
      </c>
      <c r="BC84" s="280">
        <f t="shared" si="39"/>
        <v>0</v>
      </c>
      <c r="BD84" s="280">
        <f t="shared" si="40"/>
        <v>0</v>
      </c>
      <c r="BE84" s="280">
        <f t="shared" si="41"/>
        <v>0</v>
      </c>
      <c r="BF84" s="280">
        <f t="shared" si="42"/>
        <v>0</v>
      </c>
      <c r="BG84" s="280">
        <f t="shared" si="43"/>
        <v>0</v>
      </c>
      <c r="BH84" s="280">
        <f t="shared" si="44"/>
        <v>0</v>
      </c>
      <c r="BI84" s="280">
        <f t="shared" si="45"/>
        <v>0</v>
      </c>
      <c r="BJ84" s="280">
        <f t="shared" si="46"/>
        <v>0</v>
      </c>
      <c r="BK84" s="280">
        <f t="shared" si="47"/>
        <v>0</v>
      </c>
    </row>
    <row r="85" spans="1:63" hidden="1" x14ac:dyDescent="0.2">
      <c r="B85" s="60"/>
      <c r="D85" s="62" t="str">
        <f>IFERROR(LARGE('M 60+'!$AG:$AG,D$30),"")</f>
        <v/>
      </c>
      <c r="E85" s="62" t="str">
        <f>IFERROR(LARGE('M 60+'!$AG:$AG,E$30),"")</f>
        <v/>
      </c>
      <c r="F85" s="62" t="str">
        <f>IFERROR(LARGE('M 60+'!$AG:$AG,F$30),"")</f>
        <v/>
      </c>
      <c r="G85" s="62" t="str">
        <f>IFERROR(LARGE('M 60+'!$AG:$AG,G$30),"")</f>
        <v/>
      </c>
      <c r="H85" s="62" t="str">
        <f>IFERROR(LARGE('M 60+'!$AG:$AG,H$30),"")</f>
        <v/>
      </c>
      <c r="I85" s="62" t="str">
        <f>IFERROR(LARGE('M 60+'!$AG:$AG,I$30),"")</f>
        <v/>
      </c>
      <c r="J85" s="62" t="str">
        <f>IFERROR(LARGE('M 60+'!$AG:$AG,J$30),"")</f>
        <v/>
      </c>
      <c r="K85" s="62" t="str">
        <f>IFERROR(LARGE('M 60+'!$AG:$AG,K$30),"")</f>
        <v/>
      </c>
      <c r="L85" s="62" t="str">
        <f>IFERROR(LARGE('M 60+'!$AG:$AG,L$30),"")</f>
        <v/>
      </c>
      <c r="M85" s="62" t="str">
        <f>IFERROR(LARGE('M 60+'!$AG:$AG,M$30),"")</f>
        <v/>
      </c>
      <c r="N85" s="62" t="str">
        <f>IFERROR(LARGE('M 60+'!$AG:$AG,N$30),"")</f>
        <v/>
      </c>
      <c r="O85" s="62" t="str">
        <f>IFERROR(LARGE('M 60+'!$AG:$AG,O$30),"")</f>
        <v/>
      </c>
      <c r="P85" s="62" t="str">
        <f>IFERROR(LARGE('M 60+'!$AG:$AG,P$30),"")</f>
        <v/>
      </c>
      <c r="Q85" s="62" t="str">
        <f>IFERROR(LARGE('M 60+'!$AG:$AG,Q$30),"")</f>
        <v/>
      </c>
      <c r="R85" s="62" t="str">
        <f>IFERROR(LARGE('M 60+'!$AG:$AG,R$30),"")</f>
        <v/>
      </c>
      <c r="S85" s="62" t="str">
        <f>IFERROR(LARGE('M 60+'!$AG:$AG,S$30),"")</f>
        <v/>
      </c>
      <c r="T85" s="62" t="str">
        <f>IFERROR(LARGE('M 60+'!$AG:$AG,T$30),"")</f>
        <v/>
      </c>
      <c r="U85" s="62" t="str">
        <f>IFERROR(LARGE('M 60+'!$AG:$AG,U$30),"")</f>
        <v/>
      </c>
      <c r="V85" s="62" t="str">
        <f>IFERROR(LARGE('M 60+'!$AG:$AG,V$30),"")</f>
        <v/>
      </c>
      <c r="W85" s="62" t="str">
        <f>IFERROR(LARGE('M 60+'!$AG:$AG,W$30),"")</f>
        <v/>
      </c>
      <c r="X85" s="62" t="str">
        <f>IFERROR(LARGE('M 60+'!$AG:$AG,X$30),"")</f>
        <v/>
      </c>
      <c r="Y85" s="62" t="str">
        <f>IFERROR(LARGE('M 60+'!$AG:$AG,Y$30),"")</f>
        <v/>
      </c>
      <c r="Z85" s="62" t="str">
        <f>IFERROR(LARGE('M 60+'!$AG:$AG,Z$30),"")</f>
        <v/>
      </c>
      <c r="AA85" s="62" t="str">
        <f>IFERROR(LARGE('M 60+'!$AG:$AG,AA$30),"")</f>
        <v/>
      </c>
      <c r="AB85" s="62" t="str">
        <f>IFERROR(LARGE('M 60+'!$AG:$AG,AB$30),"")</f>
        <v/>
      </c>
      <c r="AC85" s="62" t="str">
        <f>IFERROR(LARGE('M 60+'!$AG:$AG,AC$30),"")</f>
        <v/>
      </c>
      <c r="AD85" s="62" t="str">
        <f>IFERROR(LARGE('M 60+'!$AG:$AG,AD$30),"")</f>
        <v/>
      </c>
      <c r="AE85" s="62" t="str">
        <f>IFERROR(LARGE('M 60+'!$AG:$AG,AE$30),"")</f>
        <v/>
      </c>
      <c r="AF85" s="62" t="str">
        <f>IFERROR(LARGE('M 60+'!$AG:$AG,AF$30),"")</f>
        <v/>
      </c>
      <c r="AG85" s="62" t="str">
        <f>IFERROR(LARGE('M 60+'!$AG:$AG,AG$30),"")</f>
        <v/>
      </c>
      <c r="AH85" s="62" t="str">
        <f>IFERROR(LARGE('M 60+'!$AG:$AG,AH$30),"")</f>
        <v/>
      </c>
      <c r="AI85" s="62" t="str">
        <f>IFERROR(LARGE('M 60+'!$AG:$AG,AI$30),"")</f>
        <v/>
      </c>
      <c r="AJ85" s="62" t="str">
        <f>IFERROR(LARGE('M 60+'!$AG:$AG,AJ$30),"")</f>
        <v/>
      </c>
      <c r="AK85" s="62" t="str">
        <f>IFERROR(LARGE('M 60+'!$AG:$AG,AK$30),"")</f>
        <v/>
      </c>
      <c r="AL85" s="62" t="str">
        <f>IFERROR(LARGE('M 60+'!$AG:$AG,AL$30),"")</f>
        <v/>
      </c>
      <c r="AM85" s="62" t="str">
        <f>IFERROR(LARGE('M 60+'!$AG:$AG,AM$30),"")</f>
        <v/>
      </c>
      <c r="AN85" s="62" t="str">
        <f>IFERROR(LARGE('M 60+'!$AG:$AG,AN$30),"")</f>
        <v/>
      </c>
      <c r="AO85" s="62" t="str">
        <f>IFERROR(LARGE('M 60+'!$AG:$AG,AO$30),"")</f>
        <v/>
      </c>
      <c r="AP85" s="62" t="str">
        <f>IFERROR(LARGE('M 60+'!$AG:$AG,AP$30),"")</f>
        <v/>
      </c>
      <c r="AQ85" s="62" t="str">
        <f>IFERROR(LARGE('M 60+'!$AG:$AG,AQ$30),"")</f>
        <v/>
      </c>
      <c r="AW85" s="140"/>
      <c r="AX85" s="140"/>
      <c r="AY85" s="140"/>
      <c r="BA85" s="280">
        <f t="shared" si="37"/>
        <v>0</v>
      </c>
      <c r="BB85" s="280">
        <f t="shared" si="38"/>
        <v>0</v>
      </c>
      <c r="BC85" s="280">
        <f t="shared" si="39"/>
        <v>0</v>
      </c>
      <c r="BD85" s="280">
        <f t="shared" si="40"/>
        <v>0</v>
      </c>
      <c r="BE85" s="280">
        <f t="shared" si="41"/>
        <v>0</v>
      </c>
      <c r="BF85" s="280">
        <f t="shared" si="42"/>
        <v>0</v>
      </c>
      <c r="BG85" s="280">
        <f t="shared" si="43"/>
        <v>0</v>
      </c>
      <c r="BH85" s="280">
        <f t="shared" si="44"/>
        <v>0</v>
      </c>
      <c r="BI85" s="280">
        <f t="shared" si="45"/>
        <v>0</v>
      </c>
      <c r="BJ85" s="280">
        <f t="shared" si="46"/>
        <v>0</v>
      </c>
      <c r="BK85" s="280">
        <f t="shared" si="47"/>
        <v>0</v>
      </c>
    </row>
    <row r="86" spans="1:63" hidden="1" x14ac:dyDescent="0.2">
      <c r="B86" s="61"/>
      <c r="D86" s="62" t="str">
        <f>IFERROR(LARGE('N 35-54'!$AG:$AG,D$30),"")</f>
        <v/>
      </c>
      <c r="E86" s="62" t="str">
        <f>IFERROR(LARGE('N 35-54'!$AG:$AG,E$30),"")</f>
        <v/>
      </c>
      <c r="F86" s="62" t="str">
        <f>IFERROR(LARGE('N 35-54'!$AG:$AG,F$30),"")</f>
        <v/>
      </c>
      <c r="G86" s="62" t="str">
        <f>IFERROR(LARGE('N 35-54'!$AG:$AG,G$30),"")</f>
        <v/>
      </c>
      <c r="H86" s="62" t="str">
        <f>IFERROR(LARGE('N 35-54'!$AG:$AG,H$30),"")</f>
        <v/>
      </c>
      <c r="I86" s="62" t="str">
        <f>IFERROR(LARGE('N 35-54'!$AG:$AG,I$30),"")</f>
        <v/>
      </c>
      <c r="J86" s="62" t="str">
        <f>IFERROR(LARGE('N 35-54'!$AG:$AG,J$30),"")</f>
        <v/>
      </c>
      <c r="K86" s="62" t="str">
        <f>IFERROR(LARGE('N 35-54'!$AG:$AG,K$30),"")</f>
        <v/>
      </c>
      <c r="L86" s="62" t="str">
        <f>IFERROR(LARGE('N 35-54'!$AG:$AG,L$30),"")</f>
        <v/>
      </c>
      <c r="M86" s="62" t="str">
        <f>IFERROR(LARGE('N 35-54'!$AG:$AG,M$30),"")</f>
        <v/>
      </c>
      <c r="N86" s="62" t="str">
        <f>IFERROR(LARGE('N 35-54'!$AG:$AG,N$30),"")</f>
        <v/>
      </c>
      <c r="O86" s="62" t="str">
        <f>IFERROR(LARGE('N 35-54'!$AG:$AG,O$30),"")</f>
        <v/>
      </c>
      <c r="P86" s="62" t="str">
        <f>IFERROR(LARGE('N 35-54'!$AG:$AG,P$30),"")</f>
        <v/>
      </c>
      <c r="Q86" s="62" t="str">
        <f>IFERROR(LARGE('N 35-54'!$AG:$AG,Q$30),"")</f>
        <v/>
      </c>
      <c r="R86" s="62" t="str">
        <f>IFERROR(LARGE('N 35-54'!$AG:$AG,R$30),"")</f>
        <v/>
      </c>
      <c r="S86" s="62" t="str">
        <f>IFERROR(LARGE('N 35-54'!$AG:$AG,S$30),"")</f>
        <v/>
      </c>
      <c r="T86" s="62" t="str">
        <f>IFERROR(LARGE('N 35-54'!$AG:$AG,T$30),"")</f>
        <v/>
      </c>
      <c r="U86" s="62" t="str">
        <f>IFERROR(LARGE('N 35-54'!$AG:$AG,U$30),"")</f>
        <v/>
      </c>
      <c r="V86" s="62" t="str">
        <f>IFERROR(LARGE('N 35-54'!$AG:$AG,V$30),"")</f>
        <v/>
      </c>
      <c r="W86" s="62" t="str">
        <f>IFERROR(LARGE('N 35-54'!$AG:$AG,W$30),"")</f>
        <v/>
      </c>
      <c r="X86" s="62" t="str">
        <f>IFERROR(LARGE('N 35-54'!$AG:$AG,X$30),"")</f>
        <v/>
      </c>
      <c r="Y86" s="62" t="str">
        <f>IFERROR(LARGE('N 35-54'!$AG:$AG,Y$30),"")</f>
        <v/>
      </c>
      <c r="Z86" s="62" t="str">
        <f>IFERROR(LARGE('N 35-54'!$AG:$AG,Z$30),"")</f>
        <v/>
      </c>
      <c r="AA86" s="62" t="str">
        <f>IFERROR(LARGE('N 35-54'!$AG:$AG,AA$30),"")</f>
        <v/>
      </c>
      <c r="AB86" s="62" t="str">
        <f>IFERROR(LARGE('N 35-54'!$AG:$AG,AB$30),"")</f>
        <v/>
      </c>
      <c r="AC86" s="62" t="str">
        <f>IFERROR(LARGE('N 35-54'!$AG:$AG,AC$30),"")</f>
        <v/>
      </c>
      <c r="AD86" s="62" t="str">
        <f>IFERROR(LARGE('N 35-54'!$AG:$AG,AD$30),"")</f>
        <v/>
      </c>
      <c r="AE86" s="62" t="str">
        <f>IFERROR(LARGE('N 35-54'!$AG:$AG,AE$30),"")</f>
        <v/>
      </c>
      <c r="AF86" s="62" t="str">
        <f>IFERROR(LARGE('N 35-54'!$AG:$AG,AF$30),"")</f>
        <v/>
      </c>
      <c r="AG86" s="62" t="str">
        <f>IFERROR(LARGE('N 35-54'!$AG:$AG,AG$30),"")</f>
        <v/>
      </c>
      <c r="AH86" s="62" t="str">
        <f>IFERROR(LARGE('N 35-54'!$AG:$AG,AH$30),"")</f>
        <v/>
      </c>
      <c r="AI86" s="62" t="str">
        <f>IFERROR(LARGE('N 35-54'!$AG:$AG,AI$30),"")</f>
        <v/>
      </c>
      <c r="AJ86" s="62" t="str">
        <f>IFERROR(LARGE('N 35-54'!$AG:$AG,AJ$30),"")</f>
        <v/>
      </c>
      <c r="AK86" s="62" t="str">
        <f>IFERROR(LARGE('N 35-54'!$AG:$AG,AK$30),"")</f>
        <v/>
      </c>
      <c r="AL86" s="62" t="str">
        <f>IFERROR(LARGE('N 35-54'!$AG:$AG,AL$30),"")</f>
        <v/>
      </c>
      <c r="AM86" s="62" t="str">
        <f>IFERROR(LARGE('N 35-54'!$AG:$AG,AM$30),"")</f>
        <v/>
      </c>
      <c r="AN86" s="62" t="str">
        <f>IFERROR(LARGE('N 35-54'!$AG:$AG,AN$30),"")</f>
        <v/>
      </c>
      <c r="AO86" s="62" t="str">
        <f>IFERROR(LARGE('N 35-54'!$AG:$AG,AO$30),"")</f>
        <v/>
      </c>
      <c r="AP86" s="62" t="str">
        <f>IFERROR(LARGE('N 35-54'!$AG:$AG,AP$30),"")</f>
        <v/>
      </c>
      <c r="AQ86" s="62" t="str">
        <f>IFERROR(LARGE('N 35-54'!$AG:$AG,AQ$30),"")</f>
        <v/>
      </c>
      <c r="AW86" s="140"/>
      <c r="AX86" s="140"/>
      <c r="AY86" s="140"/>
      <c r="BA86" s="280">
        <f t="shared" si="37"/>
        <v>0</v>
      </c>
      <c r="BB86" s="280">
        <f t="shared" si="38"/>
        <v>0</v>
      </c>
      <c r="BC86" s="280">
        <f t="shared" si="39"/>
        <v>0</v>
      </c>
      <c r="BD86" s="280">
        <f t="shared" si="40"/>
        <v>0</v>
      </c>
      <c r="BE86" s="280">
        <f t="shared" si="41"/>
        <v>0</v>
      </c>
      <c r="BF86" s="280">
        <f t="shared" si="42"/>
        <v>0</v>
      </c>
      <c r="BG86" s="280">
        <f t="shared" si="43"/>
        <v>0</v>
      </c>
      <c r="BH86" s="280">
        <f t="shared" si="44"/>
        <v>0</v>
      </c>
      <c r="BI86" s="280">
        <f t="shared" si="45"/>
        <v>0</v>
      </c>
      <c r="BJ86" s="280">
        <f t="shared" si="46"/>
        <v>0</v>
      </c>
      <c r="BK86" s="280">
        <f t="shared" si="47"/>
        <v>0</v>
      </c>
    </row>
    <row r="87" spans="1:63" hidden="1" x14ac:dyDescent="0.2">
      <c r="B87" s="61"/>
      <c r="D87" s="62" t="str">
        <f>IFERROR(LARGE('N 55+'!$AG:$AG,D$30),"")</f>
        <v/>
      </c>
      <c r="E87" s="62" t="str">
        <f>IFERROR(LARGE('N 55+'!$AG:$AG,E$30),"")</f>
        <v/>
      </c>
      <c r="F87" s="62" t="str">
        <f>IFERROR(LARGE('N 55+'!$AG:$AG,F$30),"")</f>
        <v/>
      </c>
      <c r="G87" s="62" t="str">
        <f>IFERROR(LARGE('N 55+'!$AG:$AG,G$30),"")</f>
        <v/>
      </c>
      <c r="H87" s="62" t="str">
        <f>IFERROR(LARGE('N 55+'!$AG:$AG,H$30),"")</f>
        <v/>
      </c>
      <c r="I87" s="62" t="str">
        <f>IFERROR(LARGE('N 55+'!$AG:$AG,I$30),"")</f>
        <v/>
      </c>
      <c r="J87" s="62" t="str">
        <f>IFERROR(LARGE('N 55+'!$AG:$AG,J$30),"")</f>
        <v/>
      </c>
      <c r="K87" s="62" t="str">
        <f>IFERROR(LARGE('N 55+'!$AG:$AG,K$30),"")</f>
        <v/>
      </c>
      <c r="L87" s="62" t="str">
        <f>IFERROR(LARGE('N 55+'!$AG:$AG,L$30),"")</f>
        <v/>
      </c>
      <c r="M87" s="62" t="str">
        <f>IFERROR(LARGE('N 55+'!$AG:$AG,M$30),"")</f>
        <v/>
      </c>
      <c r="N87" s="62" t="str">
        <f>IFERROR(LARGE('N 55+'!$AG:$AG,N$30),"")</f>
        <v/>
      </c>
      <c r="O87" s="62" t="str">
        <f>IFERROR(LARGE('N 55+'!$AG:$AG,O$30),"")</f>
        <v/>
      </c>
      <c r="P87" s="62" t="str">
        <f>IFERROR(LARGE('N 55+'!$AG:$AG,P$30),"")</f>
        <v/>
      </c>
      <c r="Q87" s="62" t="str">
        <f>IFERROR(LARGE('N 55+'!$AG:$AG,Q$30),"")</f>
        <v/>
      </c>
      <c r="R87" s="62" t="str">
        <f>IFERROR(LARGE('N 55+'!$AG:$AG,R$30),"")</f>
        <v/>
      </c>
      <c r="S87" s="62" t="str">
        <f>IFERROR(LARGE('N 55+'!$AG:$AG,S$30),"")</f>
        <v/>
      </c>
      <c r="T87" s="62" t="str">
        <f>IFERROR(LARGE('N 55+'!$AG:$AG,T$30),"")</f>
        <v/>
      </c>
      <c r="U87" s="62" t="str">
        <f>IFERROR(LARGE('N 55+'!$AG:$AG,U$30),"")</f>
        <v/>
      </c>
      <c r="V87" s="62" t="str">
        <f>IFERROR(LARGE('N 55+'!$AG:$AG,V$30),"")</f>
        <v/>
      </c>
      <c r="W87" s="62" t="str">
        <f>IFERROR(LARGE('N 55+'!$AG:$AG,W$30),"")</f>
        <v/>
      </c>
      <c r="X87" s="62" t="str">
        <f>IFERROR(LARGE('N 55+'!$AG:$AG,X$30),"")</f>
        <v/>
      </c>
      <c r="Y87" s="62" t="str">
        <f>IFERROR(LARGE('N 55+'!$AG:$AG,Y$30),"")</f>
        <v/>
      </c>
      <c r="Z87" s="62" t="str">
        <f>IFERROR(LARGE('N 55+'!$AG:$AG,Z$30),"")</f>
        <v/>
      </c>
      <c r="AA87" s="62" t="str">
        <f>IFERROR(LARGE('N 55+'!$AG:$AG,AA$30),"")</f>
        <v/>
      </c>
      <c r="AB87" s="62" t="str">
        <f>IFERROR(LARGE('N 55+'!$AG:$AG,AB$30),"")</f>
        <v/>
      </c>
      <c r="AC87" s="62" t="str">
        <f>IFERROR(LARGE('N 55+'!$AG:$AG,AC$30),"")</f>
        <v/>
      </c>
      <c r="AD87" s="62" t="str">
        <f>IFERROR(LARGE('N 55+'!$AG:$AG,AD$30),"")</f>
        <v/>
      </c>
      <c r="AE87" s="62" t="str">
        <f>IFERROR(LARGE('N 55+'!$AG:$AG,AE$30),"")</f>
        <v/>
      </c>
      <c r="AF87" s="62" t="str">
        <f>IFERROR(LARGE('N 55+'!$AG:$AG,AF$30),"")</f>
        <v/>
      </c>
      <c r="AG87" s="62" t="str">
        <f>IFERROR(LARGE('N 55+'!$AG:$AG,AG$30),"")</f>
        <v/>
      </c>
      <c r="AH87" s="62" t="str">
        <f>IFERROR(LARGE('N 55+'!$AG:$AG,AH$30),"")</f>
        <v/>
      </c>
      <c r="AI87" s="62" t="str">
        <f>IFERROR(LARGE('N 55+'!$AG:$AG,AI$30),"")</f>
        <v/>
      </c>
      <c r="AJ87" s="62" t="str">
        <f>IFERROR(LARGE('N 55+'!$AG:$AG,AJ$30),"")</f>
        <v/>
      </c>
      <c r="AK87" s="62" t="str">
        <f>IFERROR(LARGE('N 55+'!$AG:$AG,AK$30),"")</f>
        <v/>
      </c>
      <c r="AL87" s="62" t="str">
        <f>IFERROR(LARGE('N 55+'!$AG:$AG,AL$30),"")</f>
        <v/>
      </c>
      <c r="AM87" s="62" t="str">
        <f>IFERROR(LARGE('N 55+'!$AG:$AG,AM$30),"")</f>
        <v/>
      </c>
      <c r="AN87" s="62" t="str">
        <f>IFERROR(LARGE('N 55+'!$AG:$AG,AN$30),"")</f>
        <v/>
      </c>
      <c r="AO87" s="62" t="str">
        <f>IFERROR(LARGE('N 55+'!$AG:$AG,AO$30),"")</f>
        <v/>
      </c>
      <c r="AP87" s="62" t="str">
        <f>IFERROR(LARGE('N 55+'!$AG:$AG,AP$30),"")</f>
        <v/>
      </c>
      <c r="AQ87" s="62" t="str">
        <f>IFERROR(LARGE('N 55+'!$AG:$AG,AQ$30),"")</f>
        <v/>
      </c>
      <c r="AW87" s="140"/>
      <c r="AX87" s="140"/>
      <c r="AY87" s="140"/>
      <c r="BA87" s="280">
        <f t="shared" si="37"/>
        <v>0</v>
      </c>
      <c r="BB87" s="280">
        <f t="shared" si="38"/>
        <v>0</v>
      </c>
      <c r="BC87" s="280">
        <f t="shared" si="39"/>
        <v>0</v>
      </c>
      <c r="BD87" s="280">
        <f t="shared" si="40"/>
        <v>0</v>
      </c>
      <c r="BE87" s="280">
        <f t="shared" si="41"/>
        <v>0</v>
      </c>
      <c r="BF87" s="280">
        <f t="shared" si="42"/>
        <v>0</v>
      </c>
      <c r="BG87" s="280">
        <f t="shared" si="43"/>
        <v>0</v>
      </c>
      <c r="BH87" s="280">
        <f t="shared" si="44"/>
        <v>0</v>
      </c>
      <c r="BI87" s="280">
        <f t="shared" si="45"/>
        <v>0</v>
      </c>
      <c r="BJ87" s="280">
        <f t="shared" si="46"/>
        <v>0</v>
      </c>
      <c r="BK87" s="280">
        <f t="shared" si="47"/>
        <v>0</v>
      </c>
    </row>
    <row r="88" spans="1:63" hidden="1" x14ac:dyDescent="0.2">
      <c r="A88" s="54" t="s">
        <v>62</v>
      </c>
      <c r="B88" s="60"/>
      <c r="D88" s="237">
        <f>IFERROR(LARGE('M 35-59'!$AH:$AH,D$30),"")</f>
        <v>11.005000000000001</v>
      </c>
      <c r="E88" s="237">
        <f>IFERROR(LARGE('M 35-59'!$AH:$AH,E$30),"")</f>
        <v>9.0050000000000008</v>
      </c>
      <c r="F88" s="237">
        <f>IFERROR(LARGE('M 35-59'!$AH:$AH,F$30),"")</f>
        <v>8.0050000000000008</v>
      </c>
      <c r="G88" s="237" t="str">
        <f>IFERROR(LARGE('M 35-59'!$AH:$AH,G$30),"")</f>
        <v/>
      </c>
      <c r="H88" s="237" t="str">
        <f>IFERROR(LARGE('M 35-59'!$AH:$AH,H$30),"")</f>
        <v/>
      </c>
      <c r="I88" s="237" t="str">
        <f>IFERROR(LARGE('M 35-59'!$AH:$AH,I$30),"")</f>
        <v/>
      </c>
      <c r="J88" s="237" t="str">
        <f>IFERROR(LARGE('M 35-59'!$AH:$AH,J$30),"")</f>
        <v/>
      </c>
      <c r="K88" s="237" t="str">
        <f>IFERROR(LARGE('M 35-59'!$AH:$AH,K$30),"")</f>
        <v/>
      </c>
      <c r="L88" s="237" t="str">
        <f>IFERROR(LARGE('M 35-59'!$AH:$AH,L$30),"")</f>
        <v/>
      </c>
      <c r="M88" s="237" t="str">
        <f>IFERROR(LARGE('M 35-59'!$AH:$AH,M$30),"")</f>
        <v/>
      </c>
      <c r="N88" s="237" t="str">
        <f>IFERROR(LARGE('M 35-59'!$AH:$AH,N$30),"")</f>
        <v/>
      </c>
      <c r="O88" s="237" t="str">
        <f>IFERROR(LARGE('M 35-59'!$AH:$AH,O$30),"")</f>
        <v/>
      </c>
      <c r="P88" s="237" t="str">
        <f>IFERROR(LARGE('M 35-59'!$AH:$AH,P$30),"")</f>
        <v/>
      </c>
      <c r="Q88" s="237" t="str">
        <f>IFERROR(LARGE('M 35-59'!$AH:$AH,Q$30),"")</f>
        <v/>
      </c>
      <c r="R88" s="237" t="str">
        <f>IFERROR(LARGE('M 35-59'!$AH:$AH,R$30),"")</f>
        <v/>
      </c>
      <c r="S88" s="237" t="str">
        <f>IFERROR(LARGE('M 35-59'!$AH:$AH,S$30),"")</f>
        <v/>
      </c>
      <c r="T88" s="237" t="str">
        <f>IFERROR(LARGE('M 35-59'!$AH:$AH,T$30),"")</f>
        <v/>
      </c>
      <c r="U88" s="237" t="str">
        <f>IFERROR(LARGE('M 35-59'!$AH:$AH,U$30),"")</f>
        <v/>
      </c>
      <c r="V88" s="237" t="str">
        <f>IFERROR(LARGE('M 35-59'!$AH:$AH,V$30),"")</f>
        <v/>
      </c>
      <c r="W88" s="237" t="str">
        <f>IFERROR(LARGE('M 35-59'!$AH:$AH,W$30),"")</f>
        <v/>
      </c>
      <c r="X88" s="237" t="str">
        <f>IFERROR(LARGE('M 35-59'!$AH:$AH,X$30),"")</f>
        <v/>
      </c>
      <c r="Y88" s="237" t="str">
        <f>IFERROR(LARGE('M 35-59'!$AH:$AH,Y$30),"")</f>
        <v/>
      </c>
      <c r="Z88" s="237" t="str">
        <f>IFERROR(LARGE('M 35-59'!$AH:$AH,Z$30),"")</f>
        <v/>
      </c>
      <c r="AA88" s="237" t="str">
        <f>IFERROR(LARGE('M 35-59'!$AH:$AH,AA$30),"")</f>
        <v/>
      </c>
      <c r="AB88" s="237" t="str">
        <f>IFERROR(LARGE('M 35-59'!$AH:$AH,AB$30),"")</f>
        <v/>
      </c>
      <c r="AC88" s="237" t="str">
        <f>IFERROR(LARGE('M 35-59'!$AH:$AH,AC$30),"")</f>
        <v/>
      </c>
      <c r="AD88" s="237" t="str">
        <f>IFERROR(LARGE('M 35-59'!$AH:$AH,AD$30),"")</f>
        <v/>
      </c>
      <c r="AE88" s="237" t="str">
        <f>IFERROR(LARGE('M 35-59'!$AH:$AH,AE$30),"")</f>
        <v/>
      </c>
      <c r="AF88" s="237" t="str">
        <f>IFERROR(LARGE('M 35-59'!$AH:$AH,AF$30),"")</f>
        <v/>
      </c>
      <c r="AG88" s="237" t="str">
        <f>IFERROR(LARGE('M 35-59'!$AH:$AH,AG$30),"")</f>
        <v/>
      </c>
      <c r="AH88" s="237" t="str">
        <f>IFERROR(LARGE('M 35-59'!$AH:$AH,AH$30),"")</f>
        <v/>
      </c>
      <c r="AI88" s="237" t="str">
        <f>IFERROR(LARGE('M 35-59'!$AH:$AH,AI$30),"")</f>
        <v/>
      </c>
      <c r="AJ88" s="237" t="str">
        <f>IFERROR(LARGE('M 35-59'!$AH:$AH,AJ$30),"")</f>
        <v/>
      </c>
      <c r="AK88" s="237" t="str">
        <f>IFERROR(LARGE('M 35-59'!$AH:$AH,AK$30),"")</f>
        <v/>
      </c>
      <c r="AL88" s="237" t="str">
        <f>IFERROR(LARGE('M 35-59'!$AH:$AH,AL$30),"")</f>
        <v/>
      </c>
      <c r="AM88" s="237" t="str">
        <f>IFERROR(LARGE('M 35-59'!$AH:$AH,AM$30),"")</f>
        <v/>
      </c>
      <c r="AN88" s="237" t="str">
        <f>IFERROR(LARGE('M 35-59'!$AH:$AH,AN$30),"")</f>
        <v/>
      </c>
      <c r="AO88" s="237" t="str">
        <f>IFERROR(LARGE('M 35-59'!$AH:$AH,AO$30),"")</f>
        <v/>
      </c>
      <c r="AP88" s="237" t="str">
        <f>IFERROR(LARGE('M 35-59'!$AH:$AH,AP$30),"")</f>
        <v/>
      </c>
      <c r="AQ88" s="237" t="str">
        <f>IFERROR(LARGE('M 35-59'!$AH:$AH,AQ$30),"")</f>
        <v/>
      </c>
      <c r="AW88" s="140"/>
      <c r="AX88" s="140"/>
      <c r="AY88" s="140"/>
      <c r="BA88" s="280">
        <f t="shared" si="37"/>
        <v>0</v>
      </c>
      <c r="BB88" s="280">
        <f t="shared" si="38"/>
        <v>0</v>
      </c>
      <c r="BC88" s="280">
        <f t="shared" si="39"/>
        <v>0</v>
      </c>
      <c r="BD88" s="280">
        <f t="shared" si="40"/>
        <v>0</v>
      </c>
      <c r="BE88" s="280">
        <f t="shared" si="41"/>
        <v>0</v>
      </c>
      <c r="BF88" s="280">
        <f t="shared" si="42"/>
        <v>0</v>
      </c>
      <c r="BG88" s="280">
        <f t="shared" si="43"/>
        <v>0</v>
      </c>
      <c r="BH88" s="280">
        <f t="shared" si="44"/>
        <v>0</v>
      </c>
      <c r="BI88" s="280">
        <f t="shared" si="45"/>
        <v>0</v>
      </c>
      <c r="BJ88" s="280">
        <f t="shared" si="46"/>
        <v>0</v>
      </c>
      <c r="BK88" s="280">
        <f t="shared" si="47"/>
        <v>0</v>
      </c>
    </row>
    <row r="89" spans="1:63" hidden="1" x14ac:dyDescent="0.2">
      <c r="B89" s="60"/>
      <c r="D89" s="62">
        <f>IFERROR(LARGE('M 60+'!$AH:$AH,D$30),"")</f>
        <v>8.0020000000000007</v>
      </c>
      <c r="E89" s="62">
        <f>IFERROR(LARGE('M 60+'!$AH:$AH,E$30),"")</f>
        <v>5.0019999999999998</v>
      </c>
      <c r="F89" s="62">
        <f>IFERROR(LARGE('M 60+'!$AH:$AH,F$30),"")</f>
        <v>4.0019999999999998</v>
      </c>
      <c r="G89" s="62">
        <f>IFERROR(LARGE('M 60+'!$AH:$AH,G$30),"")</f>
        <v>2.0019999999999998</v>
      </c>
      <c r="H89" s="62" t="str">
        <f>IFERROR(LARGE('M 60+'!$AH:$AH,H$30),"")</f>
        <v/>
      </c>
      <c r="I89" s="62" t="str">
        <f>IFERROR(LARGE('M 60+'!$AH:$AH,I$30),"")</f>
        <v/>
      </c>
      <c r="J89" s="62" t="str">
        <f>IFERROR(LARGE('M 60+'!$AH:$AH,J$30),"")</f>
        <v/>
      </c>
      <c r="K89" s="62" t="str">
        <f>IFERROR(LARGE('M 60+'!$AH:$AH,K$30),"")</f>
        <v/>
      </c>
      <c r="L89" s="62" t="str">
        <f>IFERROR(LARGE('M 60+'!$AH:$AH,L$30),"")</f>
        <v/>
      </c>
      <c r="M89" s="62" t="str">
        <f>IFERROR(LARGE('M 60+'!$AH:$AH,M$30),"")</f>
        <v/>
      </c>
      <c r="N89" s="62" t="str">
        <f>IFERROR(LARGE('M 60+'!$AH:$AH,N$30),"")</f>
        <v/>
      </c>
      <c r="O89" s="62" t="str">
        <f>IFERROR(LARGE('M 60+'!$AH:$AH,O$30),"")</f>
        <v/>
      </c>
      <c r="P89" s="62" t="str">
        <f>IFERROR(LARGE('M 60+'!$AH:$AH,P$30),"")</f>
        <v/>
      </c>
      <c r="Q89" s="62" t="str">
        <f>IFERROR(LARGE('M 60+'!$AH:$AH,Q$30),"")</f>
        <v/>
      </c>
      <c r="R89" s="62" t="str">
        <f>IFERROR(LARGE('M 60+'!$AH:$AH,R$30),"")</f>
        <v/>
      </c>
      <c r="S89" s="62" t="str">
        <f>IFERROR(LARGE('M 60+'!$AH:$AH,S$30),"")</f>
        <v/>
      </c>
      <c r="T89" s="62" t="str">
        <f>IFERROR(LARGE('M 60+'!$AH:$AH,T$30),"")</f>
        <v/>
      </c>
      <c r="U89" s="62" t="str">
        <f>IFERROR(LARGE('M 60+'!$AH:$AH,U$30),"")</f>
        <v/>
      </c>
      <c r="V89" s="62" t="str">
        <f>IFERROR(LARGE('M 60+'!$AH:$AH,V$30),"")</f>
        <v/>
      </c>
      <c r="W89" s="62" t="str">
        <f>IFERROR(LARGE('M 60+'!$AH:$AH,W$30),"")</f>
        <v/>
      </c>
      <c r="X89" s="62" t="str">
        <f>IFERROR(LARGE('M 60+'!$AH:$AH,X$30),"")</f>
        <v/>
      </c>
      <c r="Y89" s="62" t="str">
        <f>IFERROR(LARGE('M 60+'!$AH:$AH,Y$30),"")</f>
        <v/>
      </c>
      <c r="Z89" s="62" t="str">
        <f>IFERROR(LARGE('M 60+'!$AH:$AH,Z$30),"")</f>
        <v/>
      </c>
      <c r="AA89" s="62" t="str">
        <f>IFERROR(LARGE('M 60+'!$AH:$AH,AA$30),"")</f>
        <v/>
      </c>
      <c r="AB89" s="62" t="str">
        <f>IFERROR(LARGE('M 60+'!$AH:$AH,AB$30),"")</f>
        <v/>
      </c>
      <c r="AC89" s="62" t="str">
        <f>IFERROR(LARGE('M 60+'!$AH:$AH,AC$30),"")</f>
        <v/>
      </c>
      <c r="AD89" s="62" t="str">
        <f>IFERROR(LARGE('M 60+'!$AH:$AH,AD$30),"")</f>
        <v/>
      </c>
      <c r="AE89" s="62" t="str">
        <f>IFERROR(LARGE('M 60+'!$AH:$AH,AE$30),"")</f>
        <v/>
      </c>
      <c r="AF89" s="62" t="str">
        <f>IFERROR(LARGE('M 60+'!$AH:$AH,AF$30),"")</f>
        <v/>
      </c>
      <c r="AG89" s="62" t="str">
        <f>IFERROR(LARGE('M 60+'!$AH:$AH,AG$30),"")</f>
        <v/>
      </c>
      <c r="AH89" s="62" t="str">
        <f>IFERROR(LARGE('M 60+'!$AH:$AH,AH$30),"")</f>
        <v/>
      </c>
      <c r="AI89" s="62" t="str">
        <f>IFERROR(LARGE('M 60+'!$AH:$AH,AI$30),"")</f>
        <v/>
      </c>
      <c r="AJ89" s="62" t="str">
        <f>IFERROR(LARGE('M 60+'!$AH:$AH,AJ$30),"")</f>
        <v/>
      </c>
      <c r="AK89" s="62" t="str">
        <f>IFERROR(LARGE('M 60+'!$AH:$AH,AK$30),"")</f>
        <v/>
      </c>
      <c r="AL89" s="62" t="str">
        <f>IFERROR(LARGE('M 60+'!$AH:$AH,AL$30),"")</f>
        <v/>
      </c>
      <c r="AM89" s="62" t="str">
        <f>IFERROR(LARGE('M 60+'!$AH:$AH,AM$30),"")</f>
        <v/>
      </c>
      <c r="AN89" s="62" t="str">
        <f>IFERROR(LARGE('M 60+'!$AH:$AH,AN$30),"")</f>
        <v/>
      </c>
      <c r="AO89" s="62" t="str">
        <f>IFERROR(LARGE('M 60+'!$AH:$AH,AO$30),"")</f>
        <v/>
      </c>
      <c r="AP89" s="62" t="str">
        <f>IFERROR(LARGE('M 60+'!$AH:$AH,AP$30),"")</f>
        <v/>
      </c>
      <c r="AQ89" s="62" t="str">
        <f>IFERROR(LARGE('M 60+'!$AH:$AH,AQ$30),"")</f>
        <v/>
      </c>
      <c r="AW89" s="140"/>
      <c r="AX89" s="140"/>
      <c r="AY89" s="140"/>
      <c r="BA89" s="280">
        <f t="shared" si="37"/>
        <v>0</v>
      </c>
      <c r="BB89" s="280">
        <f t="shared" si="38"/>
        <v>0</v>
      </c>
      <c r="BC89" s="280">
        <f t="shared" si="39"/>
        <v>0</v>
      </c>
      <c r="BD89" s="280">
        <f t="shared" si="40"/>
        <v>0</v>
      </c>
      <c r="BE89" s="280">
        <f t="shared" si="41"/>
        <v>0</v>
      </c>
      <c r="BF89" s="280">
        <f t="shared" si="42"/>
        <v>0</v>
      </c>
      <c r="BG89" s="280">
        <f t="shared" si="43"/>
        <v>0</v>
      </c>
      <c r="BH89" s="280">
        <f t="shared" si="44"/>
        <v>0</v>
      </c>
      <c r="BI89" s="280">
        <f t="shared" si="45"/>
        <v>0</v>
      </c>
      <c r="BJ89" s="280">
        <f t="shared" si="46"/>
        <v>0</v>
      </c>
      <c r="BK89" s="280">
        <f t="shared" si="47"/>
        <v>0</v>
      </c>
    </row>
    <row r="90" spans="1:63" hidden="1" x14ac:dyDescent="0.2">
      <c r="B90" s="61"/>
      <c r="D90" s="62">
        <f>IFERROR(LARGE('N 35-54'!$AH:$AH,D$30),"")</f>
        <v>9.0000499999999999</v>
      </c>
      <c r="E90" s="62">
        <f>IFERROR(LARGE('N 35-54'!$AH:$AH,E$30),"")</f>
        <v>5.0000499999999999</v>
      </c>
      <c r="F90" s="62" t="str">
        <f>IFERROR(LARGE('N 35-54'!$AH:$AH,F$30),"")</f>
        <v/>
      </c>
      <c r="G90" s="62" t="str">
        <f>IFERROR(LARGE('N 35-54'!$AH:$AH,G$30),"")</f>
        <v/>
      </c>
      <c r="H90" s="62" t="str">
        <f>IFERROR(LARGE('N 35-54'!$AH:$AH,H$30),"")</f>
        <v/>
      </c>
      <c r="I90" s="62" t="str">
        <f>IFERROR(LARGE('N 35-54'!$AH:$AH,I$30),"")</f>
        <v/>
      </c>
      <c r="J90" s="62" t="str">
        <f>IFERROR(LARGE('N 35-54'!$AH:$AH,J$30),"")</f>
        <v/>
      </c>
      <c r="K90" s="62" t="str">
        <f>IFERROR(LARGE('N 35-54'!$AH:$AH,K$30),"")</f>
        <v/>
      </c>
      <c r="L90" s="62" t="str">
        <f>IFERROR(LARGE('N 35-54'!$AH:$AH,L$30),"")</f>
        <v/>
      </c>
      <c r="M90" s="62" t="str">
        <f>IFERROR(LARGE('N 35-54'!$AH:$AH,M$30),"")</f>
        <v/>
      </c>
      <c r="N90" s="62" t="str">
        <f>IFERROR(LARGE('N 35-54'!$AH:$AH,N$30),"")</f>
        <v/>
      </c>
      <c r="O90" s="62" t="str">
        <f>IFERROR(LARGE('N 35-54'!$AH:$AH,O$30),"")</f>
        <v/>
      </c>
      <c r="P90" s="62" t="str">
        <f>IFERROR(LARGE('N 35-54'!$AH:$AH,P$30),"")</f>
        <v/>
      </c>
      <c r="Q90" s="62" t="str">
        <f>IFERROR(LARGE('N 35-54'!$AH:$AH,Q$30),"")</f>
        <v/>
      </c>
      <c r="R90" s="62" t="str">
        <f>IFERROR(LARGE('N 35-54'!$AH:$AH,R$30),"")</f>
        <v/>
      </c>
      <c r="S90" s="62" t="str">
        <f>IFERROR(LARGE('N 35-54'!$AH:$AH,S$30),"")</f>
        <v/>
      </c>
      <c r="T90" s="62" t="str">
        <f>IFERROR(LARGE('N 35-54'!$AH:$AH,T$30),"")</f>
        <v/>
      </c>
      <c r="U90" s="62" t="str">
        <f>IFERROR(LARGE('N 35-54'!$AH:$AH,U$30),"")</f>
        <v/>
      </c>
      <c r="V90" s="62" t="str">
        <f>IFERROR(LARGE('N 35-54'!$AH:$AH,V$30),"")</f>
        <v/>
      </c>
      <c r="W90" s="62" t="str">
        <f>IFERROR(LARGE('N 35-54'!$AH:$AH,W$30),"")</f>
        <v/>
      </c>
      <c r="X90" s="62" t="str">
        <f>IFERROR(LARGE('N 35-54'!$AH:$AH,X$30),"")</f>
        <v/>
      </c>
      <c r="Y90" s="62" t="str">
        <f>IFERROR(LARGE('N 35-54'!$AH:$AH,Y$30),"")</f>
        <v/>
      </c>
      <c r="Z90" s="62" t="str">
        <f>IFERROR(LARGE('N 35-54'!$AH:$AH,Z$30),"")</f>
        <v/>
      </c>
      <c r="AA90" s="62" t="str">
        <f>IFERROR(LARGE('N 35-54'!$AH:$AH,AA$30),"")</f>
        <v/>
      </c>
      <c r="AB90" s="62" t="str">
        <f>IFERROR(LARGE('N 35-54'!$AH:$AH,AB$30),"")</f>
        <v/>
      </c>
      <c r="AC90" s="62" t="str">
        <f>IFERROR(LARGE('N 35-54'!$AH:$AH,AC$30),"")</f>
        <v/>
      </c>
      <c r="AD90" s="62" t="str">
        <f>IFERROR(LARGE('N 35-54'!$AH:$AH,AD$30),"")</f>
        <v/>
      </c>
      <c r="AE90" s="62" t="str">
        <f>IFERROR(LARGE('N 35-54'!$AH:$AH,AE$30),"")</f>
        <v/>
      </c>
      <c r="AF90" s="62" t="str">
        <f>IFERROR(LARGE('N 35-54'!$AH:$AH,AF$30),"")</f>
        <v/>
      </c>
      <c r="AG90" s="62" t="str">
        <f>IFERROR(LARGE('N 35-54'!$AH:$AH,AG$30),"")</f>
        <v/>
      </c>
      <c r="AH90" s="62" t="str">
        <f>IFERROR(LARGE('N 35-54'!$AH:$AH,AH$30),"")</f>
        <v/>
      </c>
      <c r="AI90" s="62" t="str">
        <f>IFERROR(LARGE('N 35-54'!$AH:$AH,AI$30),"")</f>
        <v/>
      </c>
      <c r="AJ90" s="62" t="str">
        <f>IFERROR(LARGE('N 35-54'!$AH:$AH,AJ$30),"")</f>
        <v/>
      </c>
      <c r="AK90" s="62" t="str">
        <f>IFERROR(LARGE('N 35-54'!$AH:$AH,AK$30),"")</f>
        <v/>
      </c>
      <c r="AL90" s="62" t="str">
        <f>IFERROR(LARGE('N 35-54'!$AH:$AH,AL$30),"")</f>
        <v/>
      </c>
      <c r="AM90" s="62" t="str">
        <f>IFERROR(LARGE('N 35-54'!$AH:$AH,AM$30),"")</f>
        <v/>
      </c>
      <c r="AN90" s="62" t="str">
        <f>IFERROR(LARGE('N 35-54'!$AH:$AH,AN$30),"")</f>
        <v/>
      </c>
      <c r="AO90" s="62" t="str">
        <f>IFERROR(LARGE('N 35-54'!$AH:$AH,AO$30),"")</f>
        <v/>
      </c>
      <c r="AP90" s="62" t="str">
        <f>IFERROR(LARGE('N 35-54'!$AH:$AH,AP$30),"")</f>
        <v/>
      </c>
      <c r="AQ90" s="62" t="str">
        <f>IFERROR(LARGE('N 35-54'!$AH:$AH,AQ$30),"")</f>
        <v/>
      </c>
      <c r="AW90" s="140"/>
      <c r="AX90" s="140"/>
      <c r="AY90" s="140"/>
      <c r="BA90" s="280">
        <f t="shared" si="37"/>
        <v>0</v>
      </c>
      <c r="BB90" s="280">
        <f t="shared" si="38"/>
        <v>0</v>
      </c>
      <c r="BC90" s="280">
        <f t="shared" si="39"/>
        <v>0</v>
      </c>
      <c r="BD90" s="280">
        <f t="shared" si="40"/>
        <v>0</v>
      </c>
      <c r="BE90" s="280">
        <f t="shared" si="41"/>
        <v>0</v>
      </c>
      <c r="BF90" s="280">
        <f t="shared" si="42"/>
        <v>0</v>
      </c>
      <c r="BG90" s="280">
        <f t="shared" si="43"/>
        <v>0</v>
      </c>
      <c r="BH90" s="280">
        <f t="shared" si="44"/>
        <v>0</v>
      </c>
      <c r="BI90" s="280">
        <f t="shared" si="45"/>
        <v>0</v>
      </c>
      <c r="BJ90" s="280">
        <f t="shared" si="46"/>
        <v>0</v>
      </c>
      <c r="BK90" s="280">
        <f t="shared" si="47"/>
        <v>0</v>
      </c>
    </row>
    <row r="91" spans="1:63" hidden="1" x14ac:dyDescent="0.2">
      <c r="B91" s="61"/>
      <c r="D91" s="238">
        <f>IFERROR(LARGE('N 55+'!$AH:$AH,D$30),"")</f>
        <v>11.000019999999999</v>
      </c>
      <c r="E91" s="238">
        <f>IFERROR(LARGE('N 55+'!$AH:$AH,E$30),"")</f>
        <v>4.0000200000000001</v>
      </c>
      <c r="F91" s="238" t="str">
        <f>IFERROR(LARGE('N 55+'!$AH:$AH,F$30),"")</f>
        <v/>
      </c>
      <c r="G91" s="238" t="str">
        <f>IFERROR(LARGE('N 55+'!$AH:$AH,G$30),"")</f>
        <v/>
      </c>
      <c r="H91" s="238" t="str">
        <f>IFERROR(LARGE('N 55+'!$AH:$AH,H$30),"")</f>
        <v/>
      </c>
      <c r="I91" s="238" t="str">
        <f>IFERROR(LARGE('N 55+'!$AH:$AH,I$30),"")</f>
        <v/>
      </c>
      <c r="J91" s="238" t="str">
        <f>IFERROR(LARGE('N 55+'!$AH:$AH,J$30),"")</f>
        <v/>
      </c>
      <c r="K91" s="238" t="str">
        <f>IFERROR(LARGE('N 55+'!$AH:$AH,K$30),"")</f>
        <v/>
      </c>
      <c r="L91" s="238" t="str">
        <f>IFERROR(LARGE('N 55+'!$AH:$AH,L$30),"")</f>
        <v/>
      </c>
      <c r="M91" s="238" t="str">
        <f>IFERROR(LARGE('N 55+'!$AH:$AH,M$30),"")</f>
        <v/>
      </c>
      <c r="N91" s="238" t="str">
        <f>IFERROR(LARGE('N 55+'!$AH:$AH,N$30),"")</f>
        <v/>
      </c>
      <c r="O91" s="238" t="str">
        <f>IFERROR(LARGE('N 55+'!$AH:$AH,O$30),"")</f>
        <v/>
      </c>
      <c r="P91" s="238" t="str">
        <f>IFERROR(LARGE('N 55+'!$AH:$AH,P$30),"")</f>
        <v/>
      </c>
      <c r="Q91" s="238" t="str">
        <f>IFERROR(LARGE('N 55+'!$AH:$AH,Q$30),"")</f>
        <v/>
      </c>
      <c r="R91" s="238" t="str">
        <f>IFERROR(LARGE('N 55+'!$AH:$AH,R$30),"")</f>
        <v/>
      </c>
      <c r="S91" s="238" t="str">
        <f>IFERROR(LARGE('N 55+'!$AH:$AH,S$30),"")</f>
        <v/>
      </c>
      <c r="T91" s="238" t="str">
        <f>IFERROR(LARGE('N 55+'!$AH:$AH,T$30),"")</f>
        <v/>
      </c>
      <c r="U91" s="238" t="str">
        <f>IFERROR(LARGE('N 55+'!$AH:$AH,U$30),"")</f>
        <v/>
      </c>
      <c r="V91" s="238" t="str">
        <f>IFERROR(LARGE('N 55+'!$AH:$AH,V$30),"")</f>
        <v/>
      </c>
      <c r="W91" s="238" t="str">
        <f>IFERROR(LARGE('N 55+'!$AH:$AH,W$30),"")</f>
        <v/>
      </c>
      <c r="X91" s="238" t="str">
        <f>IFERROR(LARGE('N 55+'!$AH:$AH,X$30),"")</f>
        <v/>
      </c>
      <c r="Y91" s="238" t="str">
        <f>IFERROR(LARGE('N 55+'!$AH:$AH,Y$30),"")</f>
        <v/>
      </c>
      <c r="Z91" s="238" t="str">
        <f>IFERROR(LARGE('N 55+'!$AH:$AH,Z$30),"")</f>
        <v/>
      </c>
      <c r="AA91" s="238" t="str">
        <f>IFERROR(LARGE('N 55+'!$AH:$AH,AA$30),"")</f>
        <v/>
      </c>
      <c r="AB91" s="238" t="str">
        <f>IFERROR(LARGE('N 55+'!$AH:$AH,AB$30),"")</f>
        <v/>
      </c>
      <c r="AC91" s="238" t="str">
        <f>IFERROR(LARGE('N 55+'!$AH:$AH,AC$30),"")</f>
        <v/>
      </c>
      <c r="AD91" s="238" t="str">
        <f>IFERROR(LARGE('N 55+'!$AH:$AH,AD$30),"")</f>
        <v/>
      </c>
      <c r="AE91" s="238" t="str">
        <f>IFERROR(LARGE('N 55+'!$AH:$AH,AE$30),"")</f>
        <v/>
      </c>
      <c r="AF91" s="238" t="str">
        <f>IFERROR(LARGE('N 55+'!$AH:$AH,AF$30),"")</f>
        <v/>
      </c>
      <c r="AG91" s="238" t="str">
        <f>IFERROR(LARGE('N 55+'!$AH:$AH,AG$30),"")</f>
        <v/>
      </c>
      <c r="AH91" s="238" t="str">
        <f>IFERROR(LARGE('N 55+'!$AH:$AH,AH$30),"")</f>
        <v/>
      </c>
      <c r="AI91" s="238" t="str">
        <f>IFERROR(LARGE('N 55+'!$AH:$AH,AI$30),"")</f>
        <v/>
      </c>
      <c r="AJ91" s="238" t="str">
        <f>IFERROR(LARGE('N 55+'!$AH:$AH,AJ$30),"")</f>
        <v/>
      </c>
      <c r="AK91" s="238" t="str">
        <f>IFERROR(LARGE('N 55+'!$AH:$AH,AK$30),"")</f>
        <v/>
      </c>
      <c r="AL91" s="238" t="str">
        <f>IFERROR(LARGE('N 55+'!$AH:$AH,AL$30),"")</f>
        <v/>
      </c>
      <c r="AM91" s="238" t="str">
        <f>IFERROR(LARGE('N 55+'!$AH:$AH,AM$30),"")</f>
        <v/>
      </c>
      <c r="AN91" s="238" t="str">
        <f>IFERROR(LARGE('N 55+'!$AH:$AH,AN$30),"")</f>
        <v/>
      </c>
      <c r="AO91" s="238" t="str">
        <f>IFERROR(LARGE('N 55+'!$AH:$AH,AO$30),"")</f>
        <v/>
      </c>
      <c r="AP91" s="238" t="str">
        <f>IFERROR(LARGE('N 55+'!$AH:$AH,AP$30),"")</f>
        <v/>
      </c>
      <c r="AQ91" s="238" t="str">
        <f>IFERROR(LARGE('N 55+'!$AH:$AH,AQ$30),"")</f>
        <v/>
      </c>
      <c r="AW91" s="140"/>
      <c r="AX91" s="140"/>
      <c r="AY91" s="140"/>
      <c r="BA91" s="280">
        <f t="shared" si="37"/>
        <v>0</v>
      </c>
      <c r="BB91" s="280">
        <f t="shared" si="38"/>
        <v>0</v>
      </c>
      <c r="BC91" s="280">
        <f t="shared" si="39"/>
        <v>0</v>
      </c>
      <c r="BD91" s="280">
        <f t="shared" si="40"/>
        <v>0</v>
      </c>
      <c r="BE91" s="280">
        <f t="shared" si="41"/>
        <v>0</v>
      </c>
      <c r="BF91" s="280">
        <f t="shared" si="42"/>
        <v>0</v>
      </c>
      <c r="BG91" s="280">
        <f t="shared" si="43"/>
        <v>0</v>
      </c>
      <c r="BH91" s="280">
        <f t="shared" si="44"/>
        <v>0</v>
      </c>
      <c r="BI91" s="280">
        <f t="shared" si="45"/>
        <v>0</v>
      </c>
      <c r="BJ91" s="280">
        <f t="shared" si="46"/>
        <v>0</v>
      </c>
      <c r="BK91" s="280">
        <f t="shared" si="47"/>
        <v>0</v>
      </c>
    </row>
    <row r="92" spans="1:63" hidden="1" x14ac:dyDescent="0.2">
      <c r="A92" s="54" t="s">
        <v>157</v>
      </c>
      <c r="B92" s="60"/>
      <c r="C92" s="140"/>
      <c r="D92" s="237" t="str">
        <f>IFERROR(LARGE('M 35-59'!$AI:$AI,D$30),"")</f>
        <v/>
      </c>
      <c r="E92" s="237" t="str">
        <f>IFERROR(LARGE('M 35-59'!$AI:$AI,E$30),"")</f>
        <v/>
      </c>
      <c r="F92" s="237" t="str">
        <f>IFERROR(LARGE('M 35-59'!$AI:$AI,F$30),"")</f>
        <v/>
      </c>
      <c r="G92" s="237" t="str">
        <f>IFERROR(LARGE('M 35-59'!$AI:$AI,G$30),"")</f>
        <v/>
      </c>
      <c r="H92" s="237" t="str">
        <f>IFERROR(LARGE('M 35-59'!$AI:$AI,H$30),"")</f>
        <v/>
      </c>
      <c r="I92" s="237" t="str">
        <f>IFERROR(LARGE('M 35-59'!$AI:$AI,I$30),"")</f>
        <v/>
      </c>
      <c r="J92" s="237" t="str">
        <f>IFERROR(LARGE('M 35-59'!$AI:$AI,J$30),"")</f>
        <v/>
      </c>
      <c r="K92" s="237" t="str">
        <f>IFERROR(LARGE('M 35-59'!$AI:$AI,K$30),"")</f>
        <v/>
      </c>
      <c r="L92" s="237" t="str">
        <f>IFERROR(LARGE('M 35-59'!$AI:$AI,L$30),"")</f>
        <v/>
      </c>
      <c r="M92" s="237" t="str">
        <f>IFERROR(LARGE('M 35-59'!$AI:$AI,M$30),"")</f>
        <v/>
      </c>
      <c r="N92" s="237" t="str">
        <f>IFERROR(LARGE('M 35-59'!$AI:$AI,N$30),"")</f>
        <v/>
      </c>
      <c r="O92" s="237" t="str">
        <f>IFERROR(LARGE('M 35-59'!$AI:$AI,O$30),"")</f>
        <v/>
      </c>
      <c r="P92" s="237" t="str">
        <f>IFERROR(LARGE('M 35-59'!$AI:$AI,P$30),"")</f>
        <v/>
      </c>
      <c r="Q92" s="237" t="str">
        <f>IFERROR(LARGE('M 35-59'!$AI:$AI,Q$30),"")</f>
        <v/>
      </c>
      <c r="R92" s="237" t="str">
        <f>IFERROR(LARGE('M 35-59'!$AI:$AI,R$30),"")</f>
        <v/>
      </c>
      <c r="S92" s="237" t="str">
        <f>IFERROR(LARGE('M 35-59'!$AI:$AI,S$30),"")</f>
        <v/>
      </c>
      <c r="T92" s="237" t="str">
        <f>IFERROR(LARGE('M 35-59'!$AI:$AI,T$30),"")</f>
        <v/>
      </c>
      <c r="U92" s="237" t="str">
        <f>IFERROR(LARGE('M 35-59'!$AI:$AI,U$30),"")</f>
        <v/>
      </c>
      <c r="V92" s="237" t="str">
        <f>IFERROR(LARGE('M 35-59'!$AI:$AI,V$30),"")</f>
        <v/>
      </c>
      <c r="W92" s="237" t="str">
        <f>IFERROR(LARGE('M 35-59'!$AI:$AI,W$30),"")</f>
        <v/>
      </c>
      <c r="X92" s="237" t="str">
        <f>IFERROR(LARGE('M 35-59'!$AI:$AI,X$30),"")</f>
        <v/>
      </c>
      <c r="Y92" s="237" t="str">
        <f>IFERROR(LARGE('M 35-59'!$AI:$AI,Y$30),"")</f>
        <v/>
      </c>
      <c r="Z92" s="237" t="str">
        <f>IFERROR(LARGE('M 35-59'!$AI:$AI,Z$30),"")</f>
        <v/>
      </c>
      <c r="AA92" s="237" t="str">
        <f>IFERROR(LARGE('M 35-59'!$AI:$AI,AA$30),"")</f>
        <v/>
      </c>
      <c r="AB92" s="237" t="str">
        <f>IFERROR(LARGE('M 35-59'!$AI:$AI,AB$30),"")</f>
        <v/>
      </c>
      <c r="AC92" s="237" t="str">
        <f>IFERROR(LARGE('M 35-59'!$AI:$AI,AC$30),"")</f>
        <v/>
      </c>
      <c r="AD92" s="237" t="str">
        <f>IFERROR(LARGE('M 35-59'!$AI:$AI,AD$30),"")</f>
        <v/>
      </c>
      <c r="AE92" s="237" t="str">
        <f>IFERROR(LARGE('M 35-59'!$AI:$AI,AE$30),"")</f>
        <v/>
      </c>
      <c r="AF92" s="237" t="str">
        <f>IFERROR(LARGE('M 35-59'!$AI:$AI,AF$30),"")</f>
        <v/>
      </c>
      <c r="AG92" s="237" t="str">
        <f>IFERROR(LARGE('M 35-59'!$AI:$AI,AG$30),"")</f>
        <v/>
      </c>
      <c r="AH92" s="237" t="str">
        <f>IFERROR(LARGE('M 35-59'!$AI:$AI,AH$30),"")</f>
        <v/>
      </c>
      <c r="AI92" s="237" t="str">
        <f>IFERROR(LARGE('M 35-59'!$AI:$AI,AI$30),"")</f>
        <v/>
      </c>
      <c r="AJ92" s="237" t="str">
        <f>IFERROR(LARGE('M 35-59'!$AI:$AI,AJ$30),"")</f>
        <v/>
      </c>
      <c r="AK92" s="237" t="str">
        <f>IFERROR(LARGE('M 35-59'!$AI:$AI,AK$30),"")</f>
        <v/>
      </c>
      <c r="AL92" s="237" t="str">
        <f>IFERROR(LARGE('M 35-59'!$AI:$AI,AL$30),"")</f>
        <v/>
      </c>
      <c r="AM92" s="237" t="str">
        <f>IFERROR(LARGE('M 35-59'!$AI:$AI,AM$30),"")</f>
        <v/>
      </c>
      <c r="AN92" s="237" t="str">
        <f>IFERROR(LARGE('M 35-59'!$AI:$AI,AN$30),"")</f>
        <v/>
      </c>
      <c r="AO92" s="237" t="str">
        <f>IFERROR(LARGE('M 35-59'!$AI:$AI,AO$30),"")</f>
        <v/>
      </c>
      <c r="AP92" s="237" t="str">
        <f>IFERROR(LARGE('M 35-59'!$AI:$AI,AP$30),"")</f>
        <v/>
      </c>
      <c r="AQ92" s="237" t="str">
        <f>IFERROR(LARGE('M 35-59'!$AI:$AI,AQ$30),"")</f>
        <v/>
      </c>
      <c r="AR92" s="140"/>
      <c r="AS92" s="140"/>
      <c r="AW92" s="140"/>
      <c r="AX92" s="140"/>
      <c r="AY92" s="140"/>
      <c r="BA92" s="280">
        <f t="shared" si="37"/>
        <v>0</v>
      </c>
      <c r="BB92" s="280">
        <f t="shared" si="38"/>
        <v>0</v>
      </c>
      <c r="BC92" s="280">
        <f t="shared" si="39"/>
        <v>0</v>
      </c>
      <c r="BD92" s="280">
        <f t="shared" si="40"/>
        <v>0</v>
      </c>
      <c r="BE92" s="280">
        <f t="shared" si="41"/>
        <v>0</v>
      </c>
      <c r="BF92" s="280">
        <f t="shared" si="42"/>
        <v>0</v>
      </c>
      <c r="BG92" s="280">
        <f t="shared" si="43"/>
        <v>0</v>
      </c>
      <c r="BH92" s="280">
        <f t="shared" si="44"/>
        <v>0</v>
      </c>
      <c r="BI92" s="280">
        <f t="shared" si="45"/>
        <v>0</v>
      </c>
      <c r="BJ92" s="280">
        <f t="shared" si="46"/>
        <v>0</v>
      </c>
      <c r="BK92" s="280">
        <f t="shared" si="47"/>
        <v>0</v>
      </c>
    </row>
    <row r="93" spans="1:63" hidden="1" x14ac:dyDescent="0.2">
      <c r="A93" s="140"/>
      <c r="B93" s="60"/>
      <c r="C93" s="140"/>
      <c r="D93" s="62" t="str">
        <f>IFERROR(LARGE('M 60+'!$AI:$AI,D$30),"")</f>
        <v/>
      </c>
      <c r="E93" s="62" t="str">
        <f>IFERROR(LARGE('M 60+'!$AI:$AI,E$30),"")</f>
        <v/>
      </c>
      <c r="F93" s="62" t="str">
        <f>IFERROR(LARGE('M 60+'!$AI:$AI,F$30),"")</f>
        <v/>
      </c>
      <c r="G93" s="62" t="str">
        <f>IFERROR(LARGE('M 60+'!$AI:$AI,G$30),"")</f>
        <v/>
      </c>
      <c r="H93" s="62" t="str">
        <f>IFERROR(LARGE('M 60+'!$AI:$AI,H$30),"")</f>
        <v/>
      </c>
      <c r="I93" s="62" t="str">
        <f>IFERROR(LARGE('M 60+'!$AI:$AI,I$30),"")</f>
        <v/>
      </c>
      <c r="J93" s="62" t="str">
        <f>IFERROR(LARGE('M 60+'!$AI:$AI,J$30),"")</f>
        <v/>
      </c>
      <c r="K93" s="62" t="str">
        <f>IFERROR(LARGE('M 60+'!$AI:$AI,K$30),"")</f>
        <v/>
      </c>
      <c r="L93" s="62" t="str">
        <f>IFERROR(LARGE('M 60+'!$AI:$AI,L$30),"")</f>
        <v/>
      </c>
      <c r="M93" s="62" t="str">
        <f>IFERROR(LARGE('M 60+'!$AI:$AI,M$30),"")</f>
        <v/>
      </c>
      <c r="N93" s="62" t="str">
        <f>IFERROR(LARGE('M 60+'!$AI:$AI,N$30),"")</f>
        <v/>
      </c>
      <c r="O93" s="62" t="str">
        <f>IFERROR(LARGE('M 60+'!$AI:$AI,O$30),"")</f>
        <v/>
      </c>
      <c r="P93" s="62" t="str">
        <f>IFERROR(LARGE('M 60+'!$AI:$AI,P$30),"")</f>
        <v/>
      </c>
      <c r="Q93" s="62" t="str">
        <f>IFERROR(LARGE('M 60+'!$AI:$AI,Q$30),"")</f>
        <v/>
      </c>
      <c r="R93" s="62" t="str">
        <f>IFERROR(LARGE('M 60+'!$AI:$AI,R$30),"")</f>
        <v/>
      </c>
      <c r="S93" s="62" t="str">
        <f>IFERROR(LARGE('M 60+'!$AI:$AI,S$30),"")</f>
        <v/>
      </c>
      <c r="T93" s="62" t="str">
        <f>IFERROR(LARGE('M 60+'!$AI:$AI,T$30),"")</f>
        <v/>
      </c>
      <c r="U93" s="62" t="str">
        <f>IFERROR(LARGE('M 60+'!$AI:$AI,U$30),"")</f>
        <v/>
      </c>
      <c r="V93" s="62" t="str">
        <f>IFERROR(LARGE('M 60+'!$AI:$AI,V$30),"")</f>
        <v/>
      </c>
      <c r="W93" s="62" t="str">
        <f>IFERROR(LARGE('M 60+'!$AI:$AI,W$30),"")</f>
        <v/>
      </c>
      <c r="X93" s="62" t="str">
        <f>IFERROR(LARGE('M 60+'!$AI:$AI,X$30),"")</f>
        <v/>
      </c>
      <c r="Y93" s="62" t="str">
        <f>IFERROR(LARGE('M 60+'!$AI:$AI,Y$30),"")</f>
        <v/>
      </c>
      <c r="Z93" s="62" t="str">
        <f>IFERROR(LARGE('M 60+'!$AI:$AI,Z$30),"")</f>
        <v/>
      </c>
      <c r="AA93" s="62" t="str">
        <f>IFERROR(LARGE('M 60+'!$AI:$AI,AA$30),"")</f>
        <v/>
      </c>
      <c r="AB93" s="62" t="str">
        <f>IFERROR(LARGE('M 60+'!$AI:$AI,AB$30),"")</f>
        <v/>
      </c>
      <c r="AC93" s="62" t="str">
        <f>IFERROR(LARGE('M 60+'!$AI:$AI,AC$30),"")</f>
        <v/>
      </c>
      <c r="AD93" s="62" t="str">
        <f>IFERROR(LARGE('M 60+'!$AI:$AI,AD$30),"")</f>
        <v/>
      </c>
      <c r="AE93" s="62" t="str">
        <f>IFERROR(LARGE('M 60+'!$AI:$AI,AE$30),"")</f>
        <v/>
      </c>
      <c r="AF93" s="62" t="str">
        <f>IFERROR(LARGE('M 60+'!$AI:$AI,AF$30),"")</f>
        <v/>
      </c>
      <c r="AG93" s="62" t="str">
        <f>IFERROR(LARGE('M 60+'!$AI:$AI,AG$30),"")</f>
        <v/>
      </c>
      <c r="AH93" s="62" t="str">
        <f>IFERROR(LARGE('M 60+'!$AI:$AI,AH$30),"")</f>
        <v/>
      </c>
      <c r="AI93" s="62" t="str">
        <f>IFERROR(LARGE('M 60+'!$AI:$AI,AI$30),"")</f>
        <v/>
      </c>
      <c r="AJ93" s="62" t="str">
        <f>IFERROR(LARGE('M 60+'!$AI:$AI,AJ$30),"")</f>
        <v/>
      </c>
      <c r="AK93" s="62" t="str">
        <f>IFERROR(LARGE('M 60+'!$AI:$AI,AK$30),"")</f>
        <v/>
      </c>
      <c r="AL93" s="62" t="str">
        <f>IFERROR(LARGE('M 60+'!$AI:$AI,AL$30),"")</f>
        <v/>
      </c>
      <c r="AM93" s="62" t="str">
        <f>IFERROR(LARGE('M 60+'!$AI:$AI,AM$30),"")</f>
        <v/>
      </c>
      <c r="AN93" s="62" t="str">
        <f>IFERROR(LARGE('M 60+'!$AI:$AI,AN$30),"")</f>
        <v/>
      </c>
      <c r="AO93" s="62" t="str">
        <f>IFERROR(LARGE('M 60+'!$AI:$AI,AO$30),"")</f>
        <v/>
      </c>
      <c r="AP93" s="62" t="str">
        <f>IFERROR(LARGE('M 60+'!$AI:$AI,AP$30),"")</f>
        <v/>
      </c>
      <c r="AQ93" s="62" t="str">
        <f>IFERROR(LARGE('M 60+'!$AI:$AI,AQ$30),"")</f>
        <v/>
      </c>
      <c r="AR93" s="140"/>
      <c r="AS93" s="140"/>
      <c r="AW93" s="140"/>
      <c r="AX93" s="140"/>
      <c r="AY93" s="140"/>
      <c r="BA93" s="280">
        <f t="shared" si="37"/>
        <v>0</v>
      </c>
      <c r="BB93" s="280">
        <f t="shared" si="38"/>
        <v>0</v>
      </c>
      <c r="BC93" s="280">
        <f t="shared" si="39"/>
        <v>0</v>
      </c>
      <c r="BD93" s="280">
        <f t="shared" si="40"/>
        <v>0</v>
      </c>
      <c r="BE93" s="280">
        <f t="shared" si="41"/>
        <v>0</v>
      </c>
      <c r="BF93" s="280">
        <f t="shared" si="42"/>
        <v>0</v>
      </c>
      <c r="BG93" s="280">
        <f t="shared" si="43"/>
        <v>0</v>
      </c>
      <c r="BH93" s="280">
        <f t="shared" si="44"/>
        <v>0</v>
      </c>
      <c r="BI93" s="280">
        <f t="shared" si="45"/>
        <v>0</v>
      </c>
      <c r="BJ93" s="280">
        <f t="shared" si="46"/>
        <v>0</v>
      </c>
      <c r="BK93" s="280">
        <f t="shared" si="47"/>
        <v>0</v>
      </c>
    </row>
    <row r="94" spans="1:63" hidden="1" x14ac:dyDescent="0.2">
      <c r="A94" s="140"/>
      <c r="B94" s="61"/>
      <c r="C94" s="140"/>
      <c r="D94" s="62" t="str">
        <f>IFERROR(LARGE('N 35-54'!$AI:$AI,D$301),"")</f>
        <v/>
      </c>
      <c r="E94" s="62" t="str">
        <f>IFERROR(LARGE('N 35-54'!$AI:$AI,E$301),"")</f>
        <v/>
      </c>
      <c r="F94" s="62" t="str">
        <f>IFERROR(LARGE('N 35-54'!$AI:$AI,F$301),"")</f>
        <v/>
      </c>
      <c r="G94" s="62" t="str">
        <f>IFERROR(LARGE('N 35-54'!$AI:$AI,G$301),"")</f>
        <v/>
      </c>
      <c r="H94" s="62" t="str">
        <f>IFERROR(LARGE('N 35-54'!$AI:$AI,H$301),"")</f>
        <v/>
      </c>
      <c r="I94" s="62" t="str">
        <f>IFERROR(LARGE('N 35-54'!$AI:$AI,I$301),"")</f>
        <v/>
      </c>
      <c r="J94" s="62" t="str">
        <f>IFERROR(LARGE('N 35-54'!$AI:$AI,J$301),"")</f>
        <v/>
      </c>
      <c r="K94" s="62" t="str">
        <f>IFERROR(LARGE('N 35-54'!$AI:$AI,K$301),"")</f>
        <v/>
      </c>
      <c r="L94" s="62" t="str">
        <f>IFERROR(LARGE('N 35-54'!$AI:$AI,L$301),"")</f>
        <v/>
      </c>
      <c r="M94" s="62" t="str">
        <f>IFERROR(LARGE('N 35-54'!$AI:$AI,M$301),"")</f>
        <v/>
      </c>
      <c r="N94" s="62" t="str">
        <f>IFERROR(LARGE('N 35-54'!$AI:$AI,N$301),"")</f>
        <v/>
      </c>
      <c r="O94" s="62" t="str">
        <f>IFERROR(LARGE('N 35-54'!$AI:$AI,O$301),"")</f>
        <v/>
      </c>
      <c r="P94" s="62" t="str">
        <f>IFERROR(LARGE('N 35-54'!$AI:$AI,P$301),"")</f>
        <v/>
      </c>
      <c r="Q94" s="62" t="str">
        <f>IFERROR(LARGE('N 35-54'!$AI:$AI,Q$301),"")</f>
        <v/>
      </c>
      <c r="R94" s="62" t="str">
        <f>IFERROR(LARGE('N 35-54'!$AI:$AI,R$301),"")</f>
        <v/>
      </c>
      <c r="S94" s="62" t="str">
        <f>IFERROR(LARGE('N 35-54'!$AI:$AI,S$301),"")</f>
        <v/>
      </c>
      <c r="T94" s="62" t="str">
        <f>IFERROR(LARGE('N 35-54'!$AI:$AI,T$301),"")</f>
        <v/>
      </c>
      <c r="U94" s="62" t="str">
        <f>IFERROR(LARGE('N 35-54'!$AI:$AI,U$301),"")</f>
        <v/>
      </c>
      <c r="V94" s="62" t="str">
        <f>IFERROR(LARGE('N 35-54'!$AI:$AI,V$301),"")</f>
        <v/>
      </c>
      <c r="W94" s="62" t="str">
        <f>IFERROR(LARGE('N 35-54'!$AI:$AI,W$301),"")</f>
        <v/>
      </c>
      <c r="X94" s="62" t="str">
        <f>IFERROR(LARGE('N 35-54'!$AI:$AI,X$301),"")</f>
        <v/>
      </c>
      <c r="Y94" s="62" t="str">
        <f>IFERROR(LARGE('N 35-54'!$AI:$AI,Y$301),"")</f>
        <v/>
      </c>
      <c r="Z94" s="62" t="str">
        <f>IFERROR(LARGE('N 35-54'!$AI:$AI,Z$301),"")</f>
        <v/>
      </c>
      <c r="AA94" s="62" t="str">
        <f>IFERROR(LARGE('N 35-54'!$AI:$AI,AA$301),"")</f>
        <v/>
      </c>
      <c r="AB94" s="62" t="str">
        <f>IFERROR(LARGE('N 35-54'!$AI:$AI,AB$301),"")</f>
        <v/>
      </c>
      <c r="AC94" s="62" t="str">
        <f>IFERROR(LARGE('N 35-54'!$AI:$AI,AC$301),"")</f>
        <v/>
      </c>
      <c r="AD94" s="62" t="str">
        <f>IFERROR(LARGE('N 35-54'!$AI:$AI,AD$301),"")</f>
        <v/>
      </c>
      <c r="AE94" s="62" t="str">
        <f>IFERROR(LARGE('N 35-54'!$AI:$AI,AE$301),"")</f>
        <v/>
      </c>
      <c r="AF94" s="62" t="str">
        <f>IFERROR(LARGE('N 35-54'!$AI:$AI,AF$301),"")</f>
        <v/>
      </c>
      <c r="AG94" s="62" t="str">
        <f>IFERROR(LARGE('N 35-54'!$AI:$AI,AG$301),"")</f>
        <v/>
      </c>
      <c r="AH94" s="62" t="str">
        <f>IFERROR(LARGE('N 35-54'!$AI:$AI,AH$301),"")</f>
        <v/>
      </c>
      <c r="AI94" s="62" t="str">
        <f>IFERROR(LARGE('N 35-54'!$AI:$AI,AI$301),"")</f>
        <v/>
      </c>
      <c r="AJ94" s="62" t="str">
        <f>IFERROR(LARGE('N 35-54'!$AI:$AI,AJ$301),"")</f>
        <v/>
      </c>
      <c r="AK94" s="62" t="str">
        <f>IFERROR(LARGE('N 35-54'!$AI:$AI,AK$301),"")</f>
        <v/>
      </c>
      <c r="AL94" s="62" t="str">
        <f>IFERROR(LARGE('N 35-54'!$AI:$AI,AL$301),"")</f>
        <v/>
      </c>
      <c r="AM94" s="62" t="str">
        <f>IFERROR(LARGE('N 35-54'!$AI:$AI,AM$301),"")</f>
        <v/>
      </c>
      <c r="AN94" s="62" t="str">
        <f>IFERROR(LARGE('N 35-54'!$AI:$AI,AN$301),"")</f>
        <v/>
      </c>
      <c r="AO94" s="62" t="str">
        <f>IFERROR(LARGE('N 35-54'!$AI:$AI,AO$301),"")</f>
        <v/>
      </c>
      <c r="AP94" s="62" t="str">
        <f>IFERROR(LARGE('N 35-54'!$AI:$AI,AP$301),"")</f>
        <v/>
      </c>
      <c r="AQ94" s="62" t="str">
        <f>IFERROR(LARGE('N 35-54'!$AI:$AI,AQ$301),"")</f>
        <v/>
      </c>
      <c r="AR94" s="140"/>
      <c r="AS94" s="140"/>
      <c r="AW94" s="140"/>
      <c r="AX94" s="140"/>
      <c r="AY94" s="140"/>
      <c r="BA94" s="280">
        <f t="shared" si="37"/>
        <v>0</v>
      </c>
      <c r="BB94" s="280">
        <f t="shared" si="38"/>
        <v>0</v>
      </c>
      <c r="BC94" s="280">
        <f t="shared" si="39"/>
        <v>0</v>
      </c>
      <c r="BD94" s="280">
        <f t="shared" si="40"/>
        <v>0</v>
      </c>
      <c r="BE94" s="280">
        <f t="shared" si="41"/>
        <v>0</v>
      </c>
      <c r="BF94" s="280">
        <f t="shared" si="42"/>
        <v>0</v>
      </c>
      <c r="BG94" s="280">
        <f t="shared" si="43"/>
        <v>0</v>
      </c>
      <c r="BH94" s="280">
        <f t="shared" si="44"/>
        <v>0</v>
      </c>
      <c r="BI94" s="280">
        <f t="shared" si="45"/>
        <v>0</v>
      </c>
      <c r="BJ94" s="280">
        <f t="shared" si="46"/>
        <v>0</v>
      </c>
      <c r="BK94" s="280">
        <f t="shared" si="47"/>
        <v>0</v>
      </c>
    </row>
    <row r="95" spans="1:63" hidden="1" x14ac:dyDescent="0.2">
      <c r="A95" s="140"/>
      <c r="B95" s="61"/>
      <c r="C95" s="140"/>
      <c r="D95" s="238" t="str">
        <f>IFERROR(LARGE('N 55+'!$AI:$AI,D$30),"")</f>
        <v/>
      </c>
      <c r="E95" s="238" t="str">
        <f>IFERROR(LARGE('N 55+'!$AI:$AI,E$30),"")</f>
        <v/>
      </c>
      <c r="F95" s="238" t="str">
        <f>IFERROR(LARGE('N 55+'!$AI:$AI,F$30),"")</f>
        <v/>
      </c>
      <c r="G95" s="238" t="str">
        <f>IFERROR(LARGE('N 55+'!$AI:$AI,G$30),"")</f>
        <v/>
      </c>
      <c r="H95" s="238" t="str">
        <f>IFERROR(LARGE('N 55+'!$AI:$AI,H$30),"")</f>
        <v/>
      </c>
      <c r="I95" s="238" t="str">
        <f>IFERROR(LARGE('N 55+'!$AI:$AI,I$30),"")</f>
        <v/>
      </c>
      <c r="J95" s="238" t="str">
        <f>IFERROR(LARGE('N 55+'!$AI:$AI,J$30),"")</f>
        <v/>
      </c>
      <c r="K95" s="238" t="str">
        <f>IFERROR(LARGE('N 55+'!$AI:$AI,K$30),"")</f>
        <v/>
      </c>
      <c r="L95" s="238" t="str">
        <f>IFERROR(LARGE('N 55+'!$AI:$AI,L$30),"")</f>
        <v/>
      </c>
      <c r="M95" s="238" t="str">
        <f>IFERROR(LARGE('N 55+'!$AI:$AI,M$30),"")</f>
        <v/>
      </c>
      <c r="N95" s="238" t="str">
        <f>IFERROR(LARGE('N 55+'!$AI:$AI,N$30),"")</f>
        <v/>
      </c>
      <c r="O95" s="238" t="str">
        <f>IFERROR(LARGE('N 55+'!$AI:$AI,O$30),"")</f>
        <v/>
      </c>
      <c r="P95" s="238" t="str">
        <f>IFERROR(LARGE('N 55+'!$AI:$AI,P$30),"")</f>
        <v/>
      </c>
      <c r="Q95" s="238" t="str">
        <f>IFERROR(LARGE('N 55+'!$AI:$AI,Q$30),"")</f>
        <v/>
      </c>
      <c r="R95" s="238" t="str">
        <f>IFERROR(LARGE('N 55+'!$AI:$AI,R$30),"")</f>
        <v/>
      </c>
      <c r="S95" s="238" t="str">
        <f>IFERROR(LARGE('N 55+'!$AI:$AI,S$30),"")</f>
        <v/>
      </c>
      <c r="T95" s="238" t="str">
        <f>IFERROR(LARGE('N 55+'!$AI:$AI,T$30),"")</f>
        <v/>
      </c>
      <c r="U95" s="238" t="str">
        <f>IFERROR(LARGE('N 55+'!$AI:$AI,U$30),"")</f>
        <v/>
      </c>
      <c r="V95" s="238" t="str">
        <f>IFERROR(LARGE('N 55+'!$AI:$AI,V$30),"")</f>
        <v/>
      </c>
      <c r="W95" s="238" t="str">
        <f>IFERROR(LARGE('N 55+'!$AI:$AI,W$30),"")</f>
        <v/>
      </c>
      <c r="X95" s="238" t="str">
        <f>IFERROR(LARGE('N 55+'!$AI:$AI,X$30),"")</f>
        <v/>
      </c>
      <c r="Y95" s="238" t="str">
        <f>IFERROR(LARGE('N 55+'!$AI:$AI,Y$30),"")</f>
        <v/>
      </c>
      <c r="Z95" s="238" t="str">
        <f>IFERROR(LARGE('N 55+'!$AI:$AI,Z$30),"")</f>
        <v/>
      </c>
      <c r="AA95" s="238" t="str">
        <f>IFERROR(LARGE('N 55+'!$AI:$AI,AA$30),"")</f>
        <v/>
      </c>
      <c r="AB95" s="238" t="str">
        <f>IFERROR(LARGE('N 55+'!$AI:$AI,AB$30),"")</f>
        <v/>
      </c>
      <c r="AC95" s="238" t="str">
        <f>IFERROR(LARGE('N 55+'!$AI:$AI,AC$30),"")</f>
        <v/>
      </c>
      <c r="AD95" s="238" t="str">
        <f>IFERROR(LARGE('N 55+'!$AI:$AI,AD$30),"")</f>
        <v/>
      </c>
      <c r="AE95" s="238" t="str">
        <f>IFERROR(LARGE('N 55+'!$AI:$AI,AE$30),"")</f>
        <v/>
      </c>
      <c r="AF95" s="238" t="str">
        <f>IFERROR(LARGE('N 55+'!$AI:$AI,AF$30),"")</f>
        <v/>
      </c>
      <c r="AG95" s="238" t="str">
        <f>IFERROR(LARGE('N 55+'!$AI:$AI,AG$30),"")</f>
        <v/>
      </c>
      <c r="AH95" s="238" t="str">
        <f>IFERROR(LARGE('N 55+'!$AI:$AI,AH$30),"")</f>
        <v/>
      </c>
      <c r="AI95" s="238" t="str">
        <f>IFERROR(LARGE('N 55+'!$AI:$AI,AI$30),"")</f>
        <v/>
      </c>
      <c r="AJ95" s="238" t="str">
        <f>IFERROR(LARGE('N 55+'!$AI:$AI,AJ$30),"")</f>
        <v/>
      </c>
      <c r="AK95" s="238" t="str">
        <f>IFERROR(LARGE('N 55+'!$AI:$AI,AK$30),"")</f>
        <v/>
      </c>
      <c r="AL95" s="238" t="str">
        <f>IFERROR(LARGE('N 55+'!$AI:$AI,AL$30),"")</f>
        <v/>
      </c>
      <c r="AM95" s="238" t="str">
        <f>IFERROR(LARGE('N 55+'!$AI:$AI,AM$30),"")</f>
        <v/>
      </c>
      <c r="AN95" s="238" t="str">
        <f>IFERROR(LARGE('N 55+'!$AI:$AI,AN$30),"")</f>
        <v/>
      </c>
      <c r="AO95" s="238" t="str">
        <f>IFERROR(LARGE('N 55+'!$AI:$AI,AO$30),"")</f>
        <v/>
      </c>
      <c r="AP95" s="238" t="str">
        <f>IFERROR(LARGE('N 55+'!$AI:$AI,AP$30),"")</f>
        <v/>
      </c>
      <c r="AQ95" s="238" t="str">
        <f>IFERROR(LARGE('N 55+'!$AI:$AI,AQ$30),"")</f>
        <v/>
      </c>
      <c r="AR95" s="140"/>
      <c r="AS95" s="140"/>
      <c r="AW95" s="140"/>
      <c r="AX95" s="140"/>
      <c r="AY95" s="140"/>
      <c r="BA95" s="280">
        <f t="shared" si="37"/>
        <v>0</v>
      </c>
      <c r="BB95" s="280">
        <f t="shared" si="38"/>
        <v>0</v>
      </c>
      <c r="BC95" s="280">
        <f t="shared" si="39"/>
        <v>0</v>
      </c>
      <c r="BD95" s="280">
        <f t="shared" si="40"/>
        <v>0</v>
      </c>
      <c r="BE95" s="280">
        <f t="shared" si="41"/>
        <v>0</v>
      </c>
      <c r="BF95" s="280">
        <f t="shared" si="42"/>
        <v>0</v>
      </c>
      <c r="BG95" s="280">
        <f t="shared" si="43"/>
        <v>0</v>
      </c>
      <c r="BH95" s="280">
        <f t="shared" si="44"/>
        <v>0</v>
      </c>
      <c r="BI95" s="280">
        <f t="shared" si="45"/>
        <v>0</v>
      </c>
      <c r="BJ95" s="280">
        <f t="shared" si="46"/>
        <v>0</v>
      </c>
      <c r="BK95" s="280">
        <f t="shared" si="47"/>
        <v>0</v>
      </c>
    </row>
    <row r="96" spans="1:63" x14ac:dyDescent="0.2">
      <c r="AW96" s="140"/>
      <c r="AX96" s="140"/>
      <c r="AY96" s="140"/>
      <c r="BA96" s="279"/>
      <c r="BB96" s="279"/>
      <c r="BC96" s="279"/>
      <c r="BD96" s="279"/>
      <c r="BE96" s="279"/>
      <c r="BF96" s="279"/>
      <c r="BG96" s="279"/>
      <c r="BH96" s="279"/>
      <c r="BI96" s="279"/>
      <c r="BJ96" s="279"/>
      <c r="BK96" s="279"/>
    </row>
    <row r="97" spans="49:63" x14ac:dyDescent="0.2">
      <c r="AW97" s="140"/>
      <c r="AX97" s="140"/>
      <c r="AY97" s="140"/>
      <c r="BA97" s="279"/>
      <c r="BB97" s="279"/>
      <c r="BC97" s="279"/>
      <c r="BD97" s="279"/>
      <c r="BE97" s="279"/>
      <c r="BF97" s="279"/>
      <c r="BG97" s="279"/>
      <c r="BH97" s="279"/>
      <c r="BI97" s="279"/>
      <c r="BJ97" s="279"/>
      <c r="BK97" s="279"/>
    </row>
    <row r="98" spans="49:63" x14ac:dyDescent="0.2">
      <c r="AW98" s="140"/>
      <c r="AX98" s="140"/>
      <c r="AY98" s="140"/>
      <c r="BA98" s="279"/>
      <c r="BB98" s="279"/>
      <c r="BC98" s="279"/>
      <c r="BD98" s="279"/>
      <c r="BE98" s="279"/>
      <c r="BF98" s="279"/>
      <c r="BG98" s="279"/>
      <c r="BH98" s="279"/>
      <c r="BI98" s="279"/>
      <c r="BJ98" s="279"/>
      <c r="BK98" s="279"/>
    </row>
    <row r="99" spans="49:63" x14ac:dyDescent="0.2">
      <c r="BA99" s="279"/>
      <c r="BB99" s="279"/>
      <c r="BC99" s="279"/>
      <c r="BD99" s="279"/>
      <c r="BE99" s="279"/>
      <c r="BF99" s="279"/>
      <c r="BG99" s="279"/>
      <c r="BH99" s="279"/>
      <c r="BI99" s="279"/>
      <c r="BJ99" s="279"/>
      <c r="BK99" s="279"/>
    </row>
    <row r="100" spans="49:63" x14ac:dyDescent="0.2">
      <c r="BA100" s="279"/>
      <c r="BB100" s="279"/>
      <c r="BC100" s="279"/>
      <c r="BD100" s="279"/>
      <c r="BE100" s="279"/>
      <c r="BF100" s="279"/>
      <c r="BG100" s="279"/>
      <c r="BH100" s="279"/>
      <c r="BI100" s="279"/>
      <c r="BJ100" s="279"/>
      <c r="BK100" s="279"/>
    </row>
    <row r="101" spans="49:63" x14ac:dyDescent="0.2">
      <c r="BA101" s="279"/>
      <c r="BB101" s="279"/>
      <c r="BC101" s="279"/>
      <c r="BD101" s="279"/>
      <c r="BE101" s="279"/>
      <c r="BF101" s="279"/>
      <c r="BG101" s="279"/>
      <c r="BH101" s="279"/>
      <c r="BI101" s="279"/>
      <c r="BJ101" s="279"/>
      <c r="BK101" s="279"/>
    </row>
    <row r="102" spans="49:63" x14ac:dyDescent="0.2">
      <c r="BA102" s="279"/>
      <c r="BB102" s="279"/>
      <c r="BC102" s="279"/>
      <c r="BD102" s="279"/>
      <c r="BE102" s="279"/>
      <c r="BF102" s="279"/>
      <c r="BG102" s="279"/>
      <c r="BH102" s="279"/>
      <c r="BI102" s="279"/>
      <c r="BJ102" s="279"/>
      <c r="BK102" s="279"/>
    </row>
    <row r="103" spans="49:63" x14ac:dyDescent="0.2">
      <c r="BA103" s="279"/>
      <c r="BB103" s="279"/>
      <c r="BC103" s="279"/>
      <c r="BD103" s="279"/>
      <c r="BE103" s="279"/>
      <c r="BF103" s="279"/>
      <c r="BG103" s="279"/>
      <c r="BH103" s="279"/>
      <c r="BI103" s="279"/>
      <c r="BJ103" s="279"/>
      <c r="BK103" s="279"/>
    </row>
  </sheetData>
  <sortState ref="A9:AV23">
    <sortCondition descending="1" ref="C9:C23"/>
  </sortState>
  <conditionalFormatting sqref="D10:AQ25">
    <cfRule type="cellIs" dxfId="133" priority="15" operator="between">
      <formula>10.9</formula>
      <formula>11.9</formula>
    </cfRule>
    <cfRule type="cellIs" dxfId="132" priority="18" operator="between">
      <formula>9</formula>
      <formula>9.9</formula>
    </cfRule>
    <cfRule type="cellIs" dxfId="131" priority="19" operator="between">
      <formula>8</formula>
      <formula>8.9</formula>
    </cfRule>
    <cfRule type="expression" dxfId="130" priority="23">
      <formula>IF((D10-INT(D10))&gt;=0.001,TRUE)</formula>
    </cfRule>
    <cfRule type="expression" dxfId="129" priority="24">
      <formula>IF(AND((D10-INT(D10))&lt;0.001,(D10-INT(D10))&gt;0),TRUE)</formula>
    </cfRule>
  </conditionalFormatting>
  <conditionalFormatting sqref="A10:A25">
    <cfRule type="duplicateValues" dxfId="128" priority="14"/>
  </conditionalFormatting>
  <conditionalFormatting sqref="C10:C25">
    <cfRule type="duplicateValues" dxfId="127" priority="6"/>
  </conditionalFormatting>
  <conditionalFormatting sqref="AU10:AU25">
    <cfRule type="top10" dxfId="126" priority="5" rank="1"/>
  </conditionalFormatting>
  <conditionalFormatting sqref="AV10:AV25">
    <cfRule type="top10" dxfId="125" priority="4" rank="1"/>
  </conditionalFormatting>
  <conditionalFormatting sqref="B10:B25">
    <cfRule type="expression" dxfId="124" priority="1">
      <formula>AND(IF(A10=3,TRUE),IF(BD$25=BJ$25,TRUE))</formula>
    </cfRule>
    <cfRule type="expression" dxfId="123" priority="2">
      <formula>AND(IF(A10=2,TRUE),IF(BD$25=BJ$25,TRUE))</formula>
    </cfRule>
    <cfRule type="expression" dxfId="122" priority="3">
      <formula>AND(IF(A10=1,TRUE),IF(BD$25=BJ$25,TRUE))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&amp;R&amp;9Page &amp;P of &amp;N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59"/>
  <sheetViews>
    <sheetView showGridLines="0" showRowColHeaders="0" zoomScaleNormal="100" workbookViewId="0">
      <pane ySplit="5" topLeftCell="A6" activePane="bottomLeft" state="frozen"/>
      <selection pane="bottomLeft" activeCell="G1" sqref="G1"/>
    </sheetView>
  </sheetViews>
  <sheetFormatPr defaultRowHeight="12.75" x14ac:dyDescent="0.2"/>
  <cols>
    <col min="1" max="1" width="5.140625" style="23" bestFit="1" customWidth="1"/>
    <col min="2" max="2" width="26.42578125" style="23" customWidth="1"/>
    <col min="3" max="3" width="10.140625" style="23" bestFit="1" customWidth="1"/>
    <col min="4" max="5" width="9.140625" style="23"/>
    <col min="6" max="6" width="10.140625" style="23" bestFit="1" customWidth="1"/>
    <col min="7" max="16384" width="9.140625" style="23"/>
  </cols>
  <sheetData>
    <row r="1" spans="1:7" x14ac:dyDescent="0.2">
      <c r="A1" s="20" t="str">
        <f>Võistkondlik!B1</f>
        <v>ESVL INDIVIDUAAL-VÕISTKONDLIKUD MEISTRIVÕISTLUSED PETANGIS 2008</v>
      </c>
      <c r="B1" s="20"/>
    </row>
    <row r="2" spans="1:7" s="10" customFormat="1" x14ac:dyDescent="0.2">
      <c r="A2" s="138" t="str">
        <f>Võistkondlik!B2</f>
        <v>Toimumisaeg: L,  02.08.2008</v>
      </c>
      <c r="B2" s="17"/>
    </row>
    <row r="3" spans="1:7" s="10" customFormat="1" x14ac:dyDescent="0.2">
      <c r="A3" s="138" t="str">
        <f>Võistkondlik!B3</f>
        <v>Toimumiskoht: Otepää, Valgamaa</v>
      </c>
      <c r="B3" s="17"/>
      <c r="D3" s="23"/>
    </row>
    <row r="4" spans="1:7" s="10" customFormat="1" x14ac:dyDescent="0.2">
      <c r="B4" s="17"/>
      <c r="D4" s="23"/>
    </row>
    <row r="5" spans="1:7" s="10" customFormat="1" x14ac:dyDescent="0.2">
      <c r="A5" s="20" t="s">
        <v>76</v>
      </c>
      <c r="B5" s="138"/>
      <c r="D5" s="23"/>
    </row>
    <row r="7" spans="1:7" x14ac:dyDescent="0.2">
      <c r="A7" s="78" t="s">
        <v>90</v>
      </c>
      <c r="C7" s="256" t="s">
        <v>77</v>
      </c>
      <c r="E7" s="140"/>
      <c r="F7" s="140"/>
      <c r="G7" s="140"/>
    </row>
    <row r="8" spans="1:7" x14ac:dyDescent="0.2">
      <c r="A8" s="78"/>
      <c r="C8" s="257"/>
      <c r="E8" s="140"/>
      <c r="F8" s="140"/>
      <c r="G8" s="140"/>
    </row>
    <row r="9" spans="1:7" x14ac:dyDescent="0.2">
      <c r="A9" s="23">
        <v>1</v>
      </c>
      <c r="B9" s="86" t="s">
        <v>128</v>
      </c>
      <c r="C9" s="258">
        <v>9932</v>
      </c>
      <c r="E9" s="140"/>
      <c r="F9" s="140"/>
      <c r="G9" s="140"/>
    </row>
    <row r="10" spans="1:7" x14ac:dyDescent="0.2">
      <c r="A10" s="23">
        <v>2</v>
      </c>
      <c r="B10" s="26" t="s">
        <v>117</v>
      </c>
      <c r="C10" s="259">
        <v>13150</v>
      </c>
      <c r="E10" s="140"/>
      <c r="F10" s="140"/>
      <c r="G10" s="140"/>
    </row>
    <row r="11" spans="1:7" x14ac:dyDescent="0.2">
      <c r="A11" s="23">
        <v>3</v>
      </c>
      <c r="B11" s="26" t="s">
        <v>119</v>
      </c>
      <c r="C11" s="260">
        <v>13707</v>
      </c>
      <c r="E11" s="140"/>
      <c r="F11" s="140"/>
      <c r="G11" s="140"/>
    </row>
    <row r="12" spans="1:7" x14ac:dyDescent="0.2">
      <c r="A12" s="23">
        <v>4</v>
      </c>
      <c r="B12" s="86" t="s">
        <v>125</v>
      </c>
      <c r="C12" s="260">
        <v>14684</v>
      </c>
      <c r="E12" s="140"/>
      <c r="F12" s="140"/>
      <c r="G12" s="140"/>
    </row>
    <row r="13" spans="1:7" x14ac:dyDescent="0.2">
      <c r="A13" s="23">
        <v>5</v>
      </c>
      <c r="B13" s="28" t="s">
        <v>116</v>
      </c>
      <c r="C13" s="261">
        <v>14942</v>
      </c>
      <c r="E13" s="140"/>
      <c r="F13" s="140"/>
      <c r="G13" s="140"/>
    </row>
    <row r="14" spans="1:7" x14ac:dyDescent="0.2">
      <c r="A14" s="23">
        <v>6</v>
      </c>
      <c r="B14" s="86" t="s">
        <v>120</v>
      </c>
      <c r="C14" s="259">
        <v>15746</v>
      </c>
      <c r="E14" s="140"/>
      <c r="F14" s="140"/>
      <c r="G14" s="140"/>
    </row>
    <row r="15" spans="1:7" x14ac:dyDescent="0.2">
      <c r="A15" s="23">
        <v>7</v>
      </c>
      <c r="B15" s="26" t="s">
        <v>127</v>
      </c>
      <c r="C15" s="262">
        <v>15779</v>
      </c>
      <c r="E15" s="140"/>
      <c r="F15" s="140"/>
      <c r="G15" s="140"/>
    </row>
    <row r="16" spans="1:7" x14ac:dyDescent="0.2">
      <c r="A16" s="23">
        <v>8</v>
      </c>
      <c r="B16" s="26" t="s">
        <v>118</v>
      </c>
      <c r="C16" s="263">
        <v>16104</v>
      </c>
      <c r="E16" s="140"/>
      <c r="F16" s="140"/>
      <c r="G16" s="140"/>
    </row>
    <row r="17" spans="1:7" x14ac:dyDescent="0.2">
      <c r="A17" s="23">
        <v>9</v>
      </c>
      <c r="B17" s="26" t="s">
        <v>121</v>
      </c>
      <c r="C17" s="261">
        <v>16290</v>
      </c>
      <c r="E17" s="140"/>
      <c r="F17" s="140"/>
      <c r="G17" s="140"/>
    </row>
    <row r="18" spans="1:7" x14ac:dyDescent="0.2">
      <c r="A18" s="23">
        <v>10</v>
      </c>
      <c r="B18" s="26" t="s">
        <v>126</v>
      </c>
      <c r="C18" s="262">
        <v>16397</v>
      </c>
      <c r="E18" s="140"/>
      <c r="F18" s="140"/>
      <c r="G18" s="140"/>
    </row>
    <row r="19" spans="1:7" x14ac:dyDescent="0.2">
      <c r="A19" s="23">
        <v>11</v>
      </c>
      <c r="B19" s="86" t="s">
        <v>124</v>
      </c>
      <c r="C19" s="262">
        <v>16931</v>
      </c>
      <c r="E19" s="140"/>
      <c r="F19" s="140"/>
      <c r="G19" s="140"/>
    </row>
    <row r="20" spans="1:7" x14ac:dyDescent="0.2">
      <c r="A20" s="23">
        <v>12</v>
      </c>
      <c r="B20" s="26" t="s">
        <v>122</v>
      </c>
      <c r="C20" s="264">
        <v>17064</v>
      </c>
      <c r="E20" s="140"/>
      <c r="F20" s="140"/>
      <c r="G20" s="140"/>
    </row>
    <row r="21" spans="1:7" x14ac:dyDescent="0.2">
      <c r="A21" s="23">
        <v>13</v>
      </c>
      <c r="B21" s="26" t="s">
        <v>123</v>
      </c>
      <c r="C21" s="260">
        <v>17355</v>
      </c>
      <c r="E21" s="140"/>
      <c r="F21" s="140"/>
      <c r="G21" s="140"/>
    </row>
    <row r="22" spans="1:7" x14ac:dyDescent="0.2">
      <c r="C22" s="265"/>
      <c r="E22" s="140"/>
      <c r="F22" s="140"/>
      <c r="G22" s="140"/>
    </row>
    <row r="23" spans="1:7" x14ac:dyDescent="0.2">
      <c r="A23" s="78" t="s">
        <v>87</v>
      </c>
      <c r="C23" s="256" t="s">
        <v>155</v>
      </c>
      <c r="E23" s="140"/>
      <c r="F23" s="140"/>
      <c r="G23" s="140"/>
    </row>
    <row r="24" spans="1:7" x14ac:dyDescent="0.2">
      <c r="A24" s="78"/>
      <c r="C24" s="265"/>
      <c r="E24" s="140"/>
      <c r="F24" s="140"/>
      <c r="G24" s="140"/>
    </row>
    <row r="25" spans="1:7" x14ac:dyDescent="0.2">
      <c r="A25" s="23">
        <v>1</v>
      </c>
      <c r="B25" s="6" t="s">
        <v>97</v>
      </c>
      <c r="C25" s="266" t="s">
        <v>142</v>
      </c>
      <c r="E25" s="140"/>
      <c r="F25" s="140"/>
      <c r="G25" s="140"/>
    </row>
    <row r="26" spans="1:7" x14ac:dyDescent="0.2">
      <c r="A26" s="23">
        <v>2</v>
      </c>
      <c r="B26" s="6" t="s">
        <v>92</v>
      </c>
      <c r="C26" s="264">
        <v>18388</v>
      </c>
      <c r="E26" s="140"/>
      <c r="F26" s="140"/>
      <c r="G26" s="140"/>
    </row>
    <row r="27" spans="1:7" x14ac:dyDescent="0.2">
      <c r="A27" s="140">
        <v>3</v>
      </c>
      <c r="B27" s="6" t="s">
        <v>96</v>
      </c>
      <c r="C27" s="267">
        <v>18592</v>
      </c>
      <c r="E27" s="140"/>
      <c r="F27" s="140"/>
      <c r="G27" s="140"/>
    </row>
    <row r="28" spans="1:7" x14ac:dyDescent="0.2">
      <c r="A28" s="140">
        <v>4</v>
      </c>
      <c r="B28" s="31" t="s">
        <v>67</v>
      </c>
      <c r="C28" s="262">
        <v>20820</v>
      </c>
      <c r="E28" s="140"/>
      <c r="F28" s="140"/>
      <c r="G28" s="140"/>
    </row>
    <row r="29" spans="1:7" x14ac:dyDescent="0.2">
      <c r="A29" s="140">
        <v>5</v>
      </c>
      <c r="B29" s="6" t="s">
        <v>95</v>
      </c>
      <c r="C29" s="268">
        <v>22131</v>
      </c>
      <c r="E29" s="140"/>
      <c r="F29" s="140"/>
      <c r="G29" s="140"/>
    </row>
    <row r="30" spans="1:7" x14ac:dyDescent="0.2">
      <c r="A30" s="140">
        <v>6</v>
      </c>
      <c r="B30" s="31" t="s">
        <v>100</v>
      </c>
      <c r="C30" s="258">
        <v>22963</v>
      </c>
      <c r="E30" s="140"/>
      <c r="F30" s="140"/>
      <c r="G30" s="140"/>
    </row>
    <row r="31" spans="1:7" x14ac:dyDescent="0.2">
      <c r="A31" s="140">
        <v>7</v>
      </c>
      <c r="B31" s="31" t="s">
        <v>102</v>
      </c>
      <c r="C31" s="263">
        <v>23409</v>
      </c>
      <c r="E31" s="140"/>
      <c r="F31" s="140"/>
      <c r="G31" s="140"/>
    </row>
    <row r="32" spans="1:7" x14ac:dyDescent="0.2">
      <c r="A32" s="140">
        <v>8</v>
      </c>
      <c r="B32" s="29" t="s">
        <v>94</v>
      </c>
      <c r="C32" s="267">
        <v>23463</v>
      </c>
      <c r="E32" s="140"/>
      <c r="F32" s="140"/>
      <c r="G32" s="140"/>
    </row>
    <row r="33" spans="1:8" x14ac:dyDescent="0.2">
      <c r="A33" s="140">
        <v>9</v>
      </c>
      <c r="B33" s="6" t="s">
        <v>99</v>
      </c>
      <c r="C33" s="262">
        <v>25243</v>
      </c>
      <c r="E33" s="140"/>
      <c r="F33" s="140"/>
      <c r="G33" s="140"/>
    </row>
    <row r="34" spans="1:8" x14ac:dyDescent="0.2">
      <c r="A34" s="140">
        <v>10</v>
      </c>
      <c r="B34" s="6" t="s">
        <v>98</v>
      </c>
      <c r="C34" s="262">
        <v>25674</v>
      </c>
      <c r="E34" s="140"/>
      <c r="F34" s="140"/>
      <c r="G34" s="140"/>
    </row>
    <row r="35" spans="1:8" x14ac:dyDescent="0.2">
      <c r="A35" s="140">
        <v>11</v>
      </c>
      <c r="B35" s="6" t="s">
        <v>93</v>
      </c>
      <c r="C35" s="262">
        <v>26162</v>
      </c>
      <c r="E35" s="140"/>
      <c r="F35" s="140"/>
      <c r="G35" s="140"/>
    </row>
    <row r="36" spans="1:8" x14ac:dyDescent="0.2">
      <c r="A36" s="140">
        <v>12</v>
      </c>
      <c r="B36" s="6" t="s">
        <v>101</v>
      </c>
      <c r="C36" s="262">
        <v>26361</v>
      </c>
      <c r="E36" s="140"/>
      <c r="F36" s="140"/>
      <c r="G36" s="140"/>
    </row>
    <row r="37" spans="1:8" x14ac:dyDescent="0.2">
      <c r="C37" s="265"/>
      <c r="E37" s="140"/>
      <c r="F37" s="140"/>
      <c r="G37" s="140"/>
    </row>
    <row r="38" spans="1:8" x14ac:dyDescent="0.2">
      <c r="A38" s="79" t="s">
        <v>91</v>
      </c>
      <c r="C38" s="256" t="s">
        <v>156</v>
      </c>
      <c r="E38" s="140"/>
      <c r="F38" s="140"/>
      <c r="G38" s="140"/>
    </row>
    <row r="39" spans="1:8" x14ac:dyDescent="0.2">
      <c r="A39" s="79"/>
      <c r="C39" s="265"/>
      <c r="E39" s="140"/>
      <c r="F39" s="140"/>
      <c r="G39" s="140"/>
    </row>
    <row r="40" spans="1:8" x14ac:dyDescent="0.2">
      <c r="A40" s="23">
        <v>1</v>
      </c>
      <c r="B40" s="229" t="s">
        <v>68</v>
      </c>
      <c r="C40" s="269">
        <v>11652</v>
      </c>
      <c r="E40" s="140"/>
      <c r="F40" s="140"/>
      <c r="G40" s="140"/>
    </row>
    <row r="41" spans="1:8" x14ac:dyDescent="0.2">
      <c r="A41" s="23">
        <v>2</v>
      </c>
      <c r="B41" s="228" t="s">
        <v>85</v>
      </c>
      <c r="C41" s="269">
        <v>14020</v>
      </c>
      <c r="E41" s="140"/>
      <c r="F41" s="140"/>
      <c r="G41" s="140"/>
    </row>
    <row r="42" spans="1:8" x14ac:dyDescent="0.2">
      <c r="A42" s="23">
        <v>3</v>
      </c>
      <c r="B42" s="228" t="s">
        <v>140</v>
      </c>
      <c r="C42" s="270">
        <v>15139</v>
      </c>
      <c r="E42" s="140"/>
      <c r="F42" s="140"/>
      <c r="G42" s="140"/>
    </row>
    <row r="43" spans="1:8" x14ac:dyDescent="0.2">
      <c r="A43" s="23">
        <v>4</v>
      </c>
      <c r="B43" s="228" t="s">
        <v>137</v>
      </c>
      <c r="C43" s="269">
        <v>15611</v>
      </c>
      <c r="E43" s="140"/>
      <c r="F43" s="140"/>
      <c r="G43" s="140"/>
    </row>
    <row r="44" spans="1:8" x14ac:dyDescent="0.2">
      <c r="A44" s="23">
        <v>5</v>
      </c>
      <c r="B44" s="228" t="s">
        <v>139</v>
      </c>
      <c r="C44" s="269">
        <v>16208</v>
      </c>
      <c r="E44" s="140"/>
      <c r="F44" s="140"/>
      <c r="G44" s="140"/>
    </row>
    <row r="45" spans="1:8" x14ac:dyDescent="0.2">
      <c r="A45" s="23">
        <v>6</v>
      </c>
      <c r="B45" s="228" t="s">
        <v>141</v>
      </c>
      <c r="C45" s="271">
        <v>17200</v>
      </c>
      <c r="E45" s="140"/>
      <c r="F45" s="140"/>
      <c r="G45" s="140"/>
    </row>
    <row r="46" spans="1:8" x14ac:dyDescent="0.2">
      <c r="A46" s="23">
        <v>7</v>
      </c>
      <c r="B46" s="229" t="s">
        <v>138</v>
      </c>
      <c r="C46" s="270">
        <v>18498</v>
      </c>
      <c r="E46" s="140"/>
      <c r="F46" s="140"/>
      <c r="G46" s="140"/>
    </row>
    <row r="47" spans="1:8" x14ac:dyDescent="0.2">
      <c r="C47" s="265"/>
      <c r="E47" s="140"/>
      <c r="F47" s="140"/>
      <c r="G47" s="140"/>
      <c r="H47" s="140"/>
    </row>
    <row r="48" spans="1:8" x14ac:dyDescent="0.2">
      <c r="C48" s="265"/>
      <c r="E48" s="140"/>
      <c r="F48" s="140"/>
      <c r="G48" s="140"/>
      <c r="H48" s="140"/>
    </row>
    <row r="49" spans="1:8" x14ac:dyDescent="0.2">
      <c r="A49" s="79" t="s">
        <v>88</v>
      </c>
      <c r="C49" s="272" t="s">
        <v>154</v>
      </c>
      <c r="E49" s="140"/>
      <c r="F49" s="140"/>
      <c r="G49" s="140"/>
      <c r="H49" s="140"/>
    </row>
    <row r="50" spans="1:8" x14ac:dyDescent="0.2">
      <c r="A50" s="79"/>
      <c r="C50" s="265"/>
      <c r="E50" s="140"/>
      <c r="F50" s="140"/>
      <c r="G50" s="140"/>
      <c r="H50" s="140"/>
    </row>
    <row r="51" spans="1:8" x14ac:dyDescent="0.2">
      <c r="A51" s="23">
        <v>1</v>
      </c>
      <c r="B51" s="149" t="s">
        <v>131</v>
      </c>
      <c r="C51" s="271">
        <v>19392</v>
      </c>
      <c r="E51" s="140"/>
      <c r="F51" s="140"/>
      <c r="G51" s="140"/>
      <c r="H51" s="140"/>
    </row>
    <row r="52" spans="1:8" x14ac:dyDescent="0.2">
      <c r="A52" s="23">
        <v>2</v>
      </c>
      <c r="B52" s="149" t="s">
        <v>134</v>
      </c>
      <c r="C52" s="269">
        <v>20796</v>
      </c>
      <c r="E52" s="140"/>
      <c r="F52" s="140"/>
      <c r="G52" s="140"/>
      <c r="H52" s="140"/>
    </row>
    <row r="53" spans="1:8" x14ac:dyDescent="0.2">
      <c r="A53" s="23">
        <v>3</v>
      </c>
      <c r="B53" s="149" t="s">
        <v>130</v>
      </c>
      <c r="C53" s="270">
        <v>20884</v>
      </c>
      <c r="E53" s="140"/>
      <c r="F53" s="140"/>
      <c r="G53" s="140"/>
      <c r="H53" s="140"/>
    </row>
    <row r="54" spans="1:8" x14ac:dyDescent="0.2">
      <c r="A54" s="23">
        <v>4</v>
      </c>
      <c r="B54" s="166" t="s">
        <v>135</v>
      </c>
      <c r="C54" s="270">
        <v>23536</v>
      </c>
      <c r="E54" s="140"/>
      <c r="F54" s="140"/>
      <c r="G54" s="140"/>
      <c r="H54" s="140"/>
    </row>
    <row r="55" spans="1:8" x14ac:dyDescent="0.2">
      <c r="A55" s="23">
        <v>5</v>
      </c>
      <c r="B55" s="149" t="s">
        <v>133</v>
      </c>
      <c r="C55" s="269">
        <v>23678</v>
      </c>
      <c r="E55" s="140"/>
      <c r="F55" s="140"/>
      <c r="G55" s="140"/>
      <c r="H55" s="140"/>
    </row>
    <row r="56" spans="1:8" x14ac:dyDescent="0.2">
      <c r="A56" s="23">
        <v>6</v>
      </c>
      <c r="B56" s="149" t="s">
        <v>132</v>
      </c>
      <c r="C56" s="270">
        <v>25914</v>
      </c>
      <c r="E56" s="140"/>
      <c r="F56" s="140"/>
      <c r="G56" s="140"/>
      <c r="H56" s="140"/>
    </row>
    <row r="57" spans="1:8" x14ac:dyDescent="0.2">
      <c r="C57" s="38"/>
      <c r="E57" s="140"/>
      <c r="F57" s="140"/>
      <c r="G57" s="140"/>
      <c r="H57" s="140"/>
    </row>
    <row r="58" spans="1:8" x14ac:dyDescent="0.2">
      <c r="C58" s="38"/>
      <c r="E58" s="140"/>
      <c r="F58" s="140"/>
      <c r="G58" s="140"/>
      <c r="H58" s="140"/>
    </row>
    <row r="59" spans="1:8" x14ac:dyDescent="0.2">
      <c r="C59" s="38"/>
      <c r="E59" s="140"/>
      <c r="F59" s="140"/>
      <c r="G59" s="140"/>
      <c r="H59" s="140"/>
    </row>
  </sheetData>
  <sortState ref="B9:C21">
    <sortCondition ref="C9:C21"/>
  </sortState>
  <conditionalFormatting sqref="B9:B56">
    <cfRule type="containsText" dxfId="121" priority="2" operator="containsText" text="I-Viru">
      <formula>NOT(ISERROR(SEARCH("I-Viru",B9)))</formula>
    </cfRule>
  </conditionalFormatting>
  <conditionalFormatting sqref="A1:A3">
    <cfRule type="containsText" dxfId="120" priority="1" operator="containsText" text="I-Viru">
      <formula>NOT(ISERROR(SEARCH("I-Viru",A1)))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&amp;R&amp;9Page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O312"/>
  <sheetViews>
    <sheetView showGridLines="0" showRowColHeaders="0" zoomScaleNormal="100" workbookViewId="0">
      <pane ySplit="5" topLeftCell="A6" activePane="bottomLeft" state="frozen"/>
      <selection pane="bottomLeft" activeCell="J1" sqref="J1"/>
    </sheetView>
  </sheetViews>
  <sheetFormatPr defaultRowHeight="12.75" x14ac:dyDescent="0.2"/>
  <cols>
    <col min="1" max="1" width="3.28515625" style="5" customWidth="1"/>
    <col min="2" max="2" width="26.42578125" style="5" customWidth="1"/>
    <col min="3" max="4" width="6.28515625" style="18" customWidth="1"/>
    <col min="5" max="7" width="6.28515625" style="5" customWidth="1"/>
    <col min="8" max="8" width="6.28515625" style="18" customWidth="1"/>
    <col min="9" max="9" width="6.28515625" style="5" customWidth="1"/>
    <col min="10" max="11" width="4.7109375" style="5" customWidth="1"/>
    <col min="12" max="12" width="4.7109375" style="18" customWidth="1"/>
    <col min="13" max="13" width="9.28515625" style="5" customWidth="1"/>
    <col min="14" max="14" width="9.28515625" style="43" customWidth="1"/>
    <col min="15" max="15" width="9.28515625" style="5" customWidth="1"/>
    <col min="16" max="16" width="9.28515625" style="18" customWidth="1"/>
    <col min="17" max="17" width="9.28515625" style="5" customWidth="1"/>
    <col min="18" max="18" width="9.28515625" style="5" hidden="1" customWidth="1"/>
    <col min="19" max="19" width="9.5703125" style="5" hidden="1" customWidth="1"/>
    <col min="20" max="20" width="8.5703125" style="5" hidden="1" customWidth="1"/>
    <col min="21" max="22" width="9.5703125" style="5" hidden="1" customWidth="1"/>
    <col min="23" max="30" width="9.140625" style="5" hidden="1" customWidth="1"/>
    <col min="31" max="31" width="9.5703125" style="5" hidden="1" customWidth="1"/>
    <col min="32" max="33" width="9.140625" style="5" hidden="1" customWidth="1"/>
    <col min="34" max="34" width="9.5703125" style="5" hidden="1" customWidth="1"/>
    <col min="35" max="35" width="0" style="5" hidden="1" customWidth="1"/>
    <col min="36" max="16384" width="9.140625" style="5"/>
  </cols>
  <sheetData>
    <row r="1" spans="1:35" x14ac:dyDescent="0.2">
      <c r="A1" s="20" t="str">
        <f>Võistkondlik!B1</f>
        <v>ESVL INDIVIDUAAL-VÕISTKONDLIKUD MEISTRIVÕISTLUSED PETANGIS 2008</v>
      </c>
      <c r="B1" s="17"/>
      <c r="C1" s="17"/>
      <c r="D1" s="17"/>
      <c r="E1" s="17"/>
      <c r="F1" s="17"/>
      <c r="G1" s="17"/>
      <c r="H1" s="17"/>
      <c r="I1" s="17"/>
      <c r="J1" s="138"/>
      <c r="P1" s="90"/>
      <c r="Q1" s="90"/>
      <c r="R1" s="249" t="s">
        <v>153</v>
      </c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</row>
    <row r="2" spans="1:35" s="10" customFormat="1" x14ac:dyDescent="0.2">
      <c r="A2" s="17" t="str">
        <f>Võistkondlik!B2</f>
        <v>Toimumisaeg: L,  02.08.2008</v>
      </c>
      <c r="B2" s="21"/>
      <c r="C2" s="21"/>
      <c r="D2" s="21"/>
      <c r="E2" s="21"/>
      <c r="G2" s="17"/>
      <c r="H2" s="17"/>
      <c r="N2" s="43"/>
      <c r="P2" s="21"/>
    </row>
    <row r="3" spans="1:35" s="10" customFormat="1" x14ac:dyDescent="0.2">
      <c r="A3" s="17" t="str">
        <f>Võistkondlik!B3</f>
        <v>Toimumiskoht: Otepää, Valgamaa</v>
      </c>
      <c r="B3" s="21"/>
      <c r="C3" s="21"/>
      <c r="D3" s="21"/>
      <c r="E3" s="21"/>
      <c r="G3" s="17"/>
      <c r="H3" s="17"/>
      <c r="N3" s="43"/>
      <c r="P3" s="21"/>
    </row>
    <row r="4" spans="1:35" s="10" customFormat="1" x14ac:dyDescent="0.2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35" x14ac:dyDescent="0.2">
      <c r="A5" s="32" t="s">
        <v>87</v>
      </c>
      <c r="B5" s="17"/>
      <c r="C5" s="17"/>
      <c r="D5" s="17"/>
      <c r="E5" s="17"/>
      <c r="F5" s="17"/>
      <c r="G5" s="17"/>
      <c r="H5" s="17"/>
      <c r="I5" s="17"/>
      <c r="J5" s="18"/>
      <c r="K5" s="18"/>
      <c r="M5" s="18"/>
      <c r="O5" s="18"/>
      <c r="P5" s="37"/>
    </row>
    <row r="6" spans="1:35" x14ac:dyDescent="0.2">
      <c r="A6" s="18"/>
      <c r="B6" s="18"/>
      <c r="E6" s="18"/>
      <c r="F6" s="18"/>
      <c r="G6" s="18"/>
      <c r="I6" s="18"/>
      <c r="J6" s="18"/>
      <c r="K6" s="18"/>
      <c r="M6" s="18"/>
      <c r="O6" s="18"/>
      <c r="P6" s="3"/>
    </row>
    <row r="7" spans="1:35" x14ac:dyDescent="0.2">
      <c r="A7" s="162" t="s">
        <v>0</v>
      </c>
      <c r="B7" s="162"/>
      <c r="C7" s="141">
        <v>1</v>
      </c>
      <c r="D7" s="141">
        <v>2</v>
      </c>
      <c r="E7" s="141">
        <v>3</v>
      </c>
      <c r="F7" s="141">
        <v>4</v>
      </c>
      <c r="G7" s="141">
        <v>5</v>
      </c>
      <c r="H7" s="141">
        <v>6</v>
      </c>
      <c r="I7" s="141" t="s">
        <v>1</v>
      </c>
      <c r="J7" s="141" t="s">
        <v>2</v>
      </c>
      <c r="K7" s="90"/>
      <c r="L7" s="90"/>
      <c r="M7" s="137"/>
      <c r="N7" s="137"/>
      <c r="O7" s="137"/>
      <c r="P7" s="137"/>
      <c r="Q7" s="137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</row>
    <row r="8" spans="1:35" x14ac:dyDescent="0.2">
      <c r="A8" s="162">
        <v>1</v>
      </c>
      <c r="B8" s="166" t="s">
        <v>92</v>
      </c>
      <c r="C8" s="163"/>
      <c r="D8" s="143">
        <v>9</v>
      </c>
      <c r="E8" s="143">
        <v>13</v>
      </c>
      <c r="F8" s="143">
        <v>13</v>
      </c>
      <c r="G8" s="143">
        <v>13</v>
      </c>
      <c r="H8" s="211">
        <v>13</v>
      </c>
      <c r="I8" s="194" t="s">
        <v>84</v>
      </c>
      <c r="J8" s="165" t="s">
        <v>20</v>
      </c>
      <c r="K8" s="90"/>
      <c r="L8" s="90"/>
      <c r="M8" s="137"/>
      <c r="N8" s="137"/>
      <c r="O8" s="137"/>
      <c r="P8" s="137"/>
      <c r="Q8" s="137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</row>
    <row r="9" spans="1:35" x14ac:dyDescent="0.2">
      <c r="A9" s="162">
        <v>2</v>
      </c>
      <c r="B9" s="210" t="s">
        <v>94</v>
      </c>
      <c r="C9" s="143">
        <v>13</v>
      </c>
      <c r="D9" s="163"/>
      <c r="E9" s="164">
        <v>8</v>
      </c>
      <c r="F9" s="200">
        <v>9</v>
      </c>
      <c r="G9" s="164">
        <v>4</v>
      </c>
      <c r="H9" s="211">
        <v>13</v>
      </c>
      <c r="I9" s="203" t="s">
        <v>16</v>
      </c>
      <c r="J9" s="165" t="s">
        <v>106</v>
      </c>
      <c r="K9" s="133" t="s">
        <v>54</v>
      </c>
      <c r="L9" s="90"/>
      <c r="M9" s="137"/>
      <c r="N9" s="137"/>
      <c r="O9" s="137"/>
      <c r="P9" s="137"/>
      <c r="Q9" s="137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</row>
    <row r="10" spans="1:35" x14ac:dyDescent="0.2">
      <c r="A10" s="162">
        <v>3</v>
      </c>
      <c r="B10" s="166" t="s">
        <v>97</v>
      </c>
      <c r="C10" s="143">
        <v>8</v>
      </c>
      <c r="D10" s="164">
        <v>13</v>
      </c>
      <c r="E10" s="163"/>
      <c r="F10" s="143">
        <v>13</v>
      </c>
      <c r="G10" s="176">
        <v>13</v>
      </c>
      <c r="H10" s="211">
        <v>12</v>
      </c>
      <c r="I10" s="177" t="s">
        <v>46</v>
      </c>
      <c r="J10" s="165" t="s">
        <v>23</v>
      </c>
      <c r="K10" s="132" t="s">
        <v>53</v>
      </c>
      <c r="L10" s="90"/>
      <c r="M10" s="137"/>
      <c r="N10" s="137"/>
      <c r="O10" s="137"/>
      <c r="P10" s="137"/>
      <c r="Q10" s="137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</row>
    <row r="11" spans="1:35" x14ac:dyDescent="0.2">
      <c r="A11" s="162">
        <v>4</v>
      </c>
      <c r="B11" s="166" t="s">
        <v>98</v>
      </c>
      <c r="C11" s="143">
        <v>2</v>
      </c>
      <c r="D11" s="200">
        <v>13</v>
      </c>
      <c r="E11" s="143">
        <v>8</v>
      </c>
      <c r="F11" s="163"/>
      <c r="G11" s="164">
        <v>6</v>
      </c>
      <c r="H11" s="211">
        <v>13</v>
      </c>
      <c r="I11" s="203" t="s">
        <v>16</v>
      </c>
      <c r="J11" s="165" t="s">
        <v>29</v>
      </c>
      <c r="K11" s="133" t="s">
        <v>53</v>
      </c>
      <c r="L11" s="90"/>
      <c r="M11" s="137"/>
      <c r="N11" s="137"/>
      <c r="O11" s="137"/>
      <c r="P11" s="137"/>
      <c r="Q11" s="137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</row>
    <row r="12" spans="1:35" x14ac:dyDescent="0.2">
      <c r="A12" s="162">
        <v>5</v>
      </c>
      <c r="B12" s="166" t="s">
        <v>99</v>
      </c>
      <c r="C12" s="143">
        <v>12</v>
      </c>
      <c r="D12" s="164">
        <v>13</v>
      </c>
      <c r="E12" s="176">
        <v>10</v>
      </c>
      <c r="F12" s="164">
        <v>13</v>
      </c>
      <c r="G12" s="163"/>
      <c r="H12" s="211">
        <v>13</v>
      </c>
      <c r="I12" s="177" t="s">
        <v>46</v>
      </c>
      <c r="J12" s="165" t="s">
        <v>25</v>
      </c>
      <c r="K12" s="132" t="s">
        <v>54</v>
      </c>
      <c r="L12" s="90"/>
      <c r="M12" s="137"/>
      <c r="N12" s="137"/>
      <c r="O12" s="137"/>
      <c r="P12" s="137"/>
      <c r="Q12" s="137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</row>
    <row r="13" spans="1:35" x14ac:dyDescent="0.2">
      <c r="A13" s="162">
        <v>6</v>
      </c>
      <c r="B13" s="210" t="s">
        <v>95</v>
      </c>
      <c r="C13" s="143">
        <v>10</v>
      </c>
      <c r="D13" s="143">
        <v>12</v>
      </c>
      <c r="E13" s="143">
        <v>13</v>
      </c>
      <c r="F13" s="143">
        <v>9</v>
      </c>
      <c r="G13" s="211">
        <v>12</v>
      </c>
      <c r="H13" s="163"/>
      <c r="I13" s="194" t="s">
        <v>17</v>
      </c>
      <c r="J13" s="134" t="s">
        <v>107</v>
      </c>
      <c r="K13" s="90"/>
      <c r="L13" s="90"/>
      <c r="M13" s="137"/>
      <c r="N13" s="137"/>
      <c r="O13" s="137"/>
      <c r="P13" s="137"/>
      <c r="Q13" s="137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</row>
    <row r="14" spans="1:35" x14ac:dyDescent="0.2">
      <c r="A14" s="136"/>
      <c r="B14" s="136"/>
      <c r="C14" s="136"/>
      <c r="D14" s="136"/>
      <c r="E14" s="136"/>
      <c r="F14" s="136"/>
      <c r="G14" s="136"/>
      <c r="H14" s="136"/>
      <c r="I14" s="136"/>
      <c r="J14" s="136"/>
      <c r="K14" s="90"/>
      <c r="L14" s="90"/>
      <c r="M14" s="137"/>
      <c r="N14" s="137"/>
      <c r="O14" s="137"/>
      <c r="P14" s="137"/>
      <c r="Q14" s="137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</row>
    <row r="15" spans="1:35" x14ac:dyDescent="0.2">
      <c r="A15" s="162" t="s">
        <v>19</v>
      </c>
      <c r="B15" s="162"/>
      <c r="C15" s="141">
        <v>1</v>
      </c>
      <c r="D15" s="141">
        <v>2</v>
      </c>
      <c r="E15" s="141">
        <v>3</v>
      </c>
      <c r="F15" s="141">
        <v>4</v>
      </c>
      <c r="G15" s="141">
        <v>5</v>
      </c>
      <c r="H15" s="141">
        <v>6</v>
      </c>
      <c r="I15" s="141" t="s">
        <v>1</v>
      </c>
      <c r="J15" s="141" t="s">
        <v>2</v>
      </c>
      <c r="K15" s="90"/>
      <c r="L15" s="90"/>
      <c r="M15" s="137"/>
      <c r="N15" s="137"/>
      <c r="O15" s="137"/>
      <c r="P15" s="137"/>
      <c r="Q15" s="137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</row>
    <row r="16" spans="1:35" x14ac:dyDescent="0.2">
      <c r="A16" s="162">
        <v>1</v>
      </c>
      <c r="B16" s="166" t="s">
        <v>67</v>
      </c>
      <c r="C16" s="163"/>
      <c r="D16" s="200">
        <v>13</v>
      </c>
      <c r="E16" s="143">
        <v>13</v>
      </c>
      <c r="F16" s="143">
        <v>13</v>
      </c>
      <c r="G16" s="143">
        <v>6</v>
      </c>
      <c r="H16" s="211">
        <v>3</v>
      </c>
      <c r="I16" s="203" t="s">
        <v>46</v>
      </c>
      <c r="J16" s="165" t="s">
        <v>26</v>
      </c>
      <c r="K16" s="133" t="s">
        <v>53</v>
      </c>
      <c r="L16" s="138"/>
      <c r="M16" s="137"/>
      <c r="N16" s="137"/>
      <c r="O16" s="137"/>
      <c r="P16" s="137"/>
      <c r="Q16" s="137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</row>
    <row r="17" spans="1:35" x14ac:dyDescent="0.2">
      <c r="A17" s="162">
        <v>2</v>
      </c>
      <c r="B17" s="210" t="s">
        <v>100</v>
      </c>
      <c r="C17" s="200">
        <v>9</v>
      </c>
      <c r="D17" s="163"/>
      <c r="E17" s="164">
        <v>13</v>
      </c>
      <c r="F17" s="164">
        <v>13</v>
      </c>
      <c r="G17" s="164">
        <v>13</v>
      </c>
      <c r="H17" s="211">
        <v>9</v>
      </c>
      <c r="I17" s="203" t="s">
        <v>46</v>
      </c>
      <c r="J17" s="165" t="s">
        <v>30</v>
      </c>
      <c r="K17" s="133" t="s">
        <v>54</v>
      </c>
      <c r="L17" s="138"/>
      <c r="M17" s="137"/>
      <c r="N17" s="137"/>
      <c r="O17" s="137"/>
      <c r="P17" s="137"/>
      <c r="Q17" s="137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</row>
    <row r="18" spans="1:35" x14ac:dyDescent="0.2">
      <c r="A18" s="162">
        <v>3</v>
      </c>
      <c r="B18" s="166" t="s">
        <v>96</v>
      </c>
      <c r="C18" s="143">
        <v>9</v>
      </c>
      <c r="D18" s="164">
        <v>11</v>
      </c>
      <c r="E18" s="163"/>
      <c r="F18" s="143">
        <v>5</v>
      </c>
      <c r="G18" s="143">
        <v>3</v>
      </c>
      <c r="H18" s="211">
        <v>3</v>
      </c>
      <c r="I18" s="194" t="s">
        <v>103</v>
      </c>
      <c r="J18" s="165" t="s">
        <v>108</v>
      </c>
      <c r="K18" s="90"/>
      <c r="L18" s="138"/>
      <c r="M18" s="137"/>
      <c r="N18" s="137"/>
      <c r="O18" s="137"/>
      <c r="P18" s="137"/>
      <c r="Q18" s="137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</row>
    <row r="19" spans="1:35" x14ac:dyDescent="0.2">
      <c r="A19" s="162">
        <v>4</v>
      </c>
      <c r="B19" s="166" t="s">
        <v>102</v>
      </c>
      <c r="C19" s="143">
        <v>9</v>
      </c>
      <c r="D19" s="164">
        <v>7</v>
      </c>
      <c r="E19" s="143">
        <v>13</v>
      </c>
      <c r="F19" s="163"/>
      <c r="G19" s="164">
        <v>12</v>
      </c>
      <c r="H19" s="211">
        <v>10</v>
      </c>
      <c r="I19" s="194" t="s">
        <v>17</v>
      </c>
      <c r="J19" s="165" t="s">
        <v>109</v>
      </c>
      <c r="K19" s="90"/>
      <c r="L19" s="138"/>
      <c r="M19" s="137"/>
      <c r="N19" s="137"/>
      <c r="O19" s="137"/>
      <c r="P19" s="137"/>
      <c r="Q19" s="137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</row>
    <row r="20" spans="1:35" x14ac:dyDescent="0.2">
      <c r="A20" s="162">
        <v>5</v>
      </c>
      <c r="B20" s="166" t="s">
        <v>101</v>
      </c>
      <c r="C20" s="143">
        <v>13</v>
      </c>
      <c r="D20" s="164">
        <v>2</v>
      </c>
      <c r="E20" s="164">
        <v>13</v>
      </c>
      <c r="F20" s="164">
        <v>13</v>
      </c>
      <c r="G20" s="163"/>
      <c r="H20" s="209">
        <v>13</v>
      </c>
      <c r="I20" s="177" t="s">
        <v>84</v>
      </c>
      <c r="J20" s="165" t="s">
        <v>22</v>
      </c>
      <c r="K20" s="132" t="s">
        <v>53</v>
      </c>
      <c r="L20" s="138"/>
      <c r="M20" s="137"/>
      <c r="N20" s="137"/>
      <c r="O20" s="137"/>
      <c r="P20" s="137"/>
      <c r="Q20" s="137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</row>
    <row r="21" spans="1:35" x14ac:dyDescent="0.2">
      <c r="A21" s="162">
        <v>6</v>
      </c>
      <c r="B21" s="210" t="s">
        <v>93</v>
      </c>
      <c r="C21" s="143">
        <v>13</v>
      </c>
      <c r="D21" s="143">
        <v>13</v>
      </c>
      <c r="E21" s="143">
        <v>13</v>
      </c>
      <c r="F21" s="143">
        <v>13</v>
      </c>
      <c r="G21" s="209">
        <v>5</v>
      </c>
      <c r="H21" s="163"/>
      <c r="I21" s="177" t="s">
        <v>84</v>
      </c>
      <c r="J21" s="134" t="s">
        <v>21</v>
      </c>
      <c r="K21" s="132" t="s">
        <v>54</v>
      </c>
      <c r="L21" s="138"/>
      <c r="M21" s="137"/>
      <c r="N21" s="137"/>
      <c r="O21" s="137"/>
      <c r="P21" s="137"/>
      <c r="Q21" s="137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</row>
    <row r="22" spans="1:35" x14ac:dyDescent="0.2">
      <c r="A22" s="137"/>
      <c r="B22" s="137"/>
      <c r="C22" s="137"/>
      <c r="D22" s="137"/>
      <c r="E22" s="137"/>
      <c r="F22" s="137"/>
      <c r="G22" s="137"/>
      <c r="H22" s="137"/>
      <c r="I22" s="137"/>
      <c r="J22" s="90"/>
      <c r="K22" s="90"/>
      <c r="L22" s="138"/>
      <c r="M22" s="137"/>
      <c r="N22" s="137"/>
      <c r="O22" s="137"/>
      <c r="P22" s="137"/>
      <c r="Q22" s="137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</row>
    <row r="23" spans="1:35" x14ac:dyDescent="0.2">
      <c r="A23" s="137"/>
      <c r="B23" s="199" t="s">
        <v>3</v>
      </c>
      <c r="C23" s="183" t="s">
        <v>38</v>
      </c>
      <c r="D23" s="183" t="s">
        <v>10</v>
      </c>
      <c r="E23" s="183" t="s">
        <v>11</v>
      </c>
      <c r="F23" s="137"/>
      <c r="G23" s="137"/>
      <c r="H23" s="137"/>
      <c r="I23" s="137"/>
      <c r="J23" s="90"/>
      <c r="K23" s="90"/>
      <c r="L23" s="90"/>
      <c r="M23" s="137"/>
      <c r="N23" s="137"/>
      <c r="O23" s="137"/>
      <c r="P23" s="137"/>
      <c r="Q23" s="137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</row>
    <row r="24" spans="1:35" x14ac:dyDescent="0.2">
      <c r="A24" s="137"/>
      <c r="B24" s="199" t="s">
        <v>6</v>
      </c>
      <c r="C24" s="183" t="s">
        <v>4</v>
      </c>
      <c r="D24" s="183" t="s">
        <v>5</v>
      </c>
      <c r="E24" s="183" t="s">
        <v>40</v>
      </c>
      <c r="F24" s="137"/>
      <c r="G24" s="137"/>
      <c r="H24" s="137"/>
      <c r="I24" s="137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</row>
    <row r="25" spans="1:35" x14ac:dyDescent="0.2">
      <c r="A25" s="137"/>
      <c r="B25" s="199" t="s">
        <v>9</v>
      </c>
      <c r="C25" s="183" t="s">
        <v>17</v>
      </c>
      <c r="D25" s="183" t="s">
        <v>16</v>
      </c>
      <c r="E25" s="183" t="s">
        <v>42</v>
      </c>
      <c r="F25" s="137"/>
      <c r="G25" s="137"/>
      <c r="H25" s="137"/>
      <c r="I25" s="137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</row>
    <row r="26" spans="1:35" x14ac:dyDescent="0.2">
      <c r="A26" s="137"/>
      <c r="B26" s="199" t="s">
        <v>12</v>
      </c>
      <c r="C26" s="183" t="s">
        <v>7</v>
      </c>
      <c r="D26" s="183" t="s">
        <v>39</v>
      </c>
      <c r="E26" s="183" t="s">
        <v>8</v>
      </c>
      <c r="F26" s="137"/>
      <c r="G26" s="137"/>
      <c r="H26" s="137"/>
      <c r="I26" s="137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</row>
    <row r="27" spans="1:35" x14ac:dyDescent="0.2">
      <c r="A27" s="137"/>
      <c r="B27" s="199" t="s">
        <v>15</v>
      </c>
      <c r="C27" s="248" t="s">
        <v>18</v>
      </c>
      <c r="D27" s="183" t="s">
        <v>14</v>
      </c>
      <c r="E27" s="183" t="s">
        <v>41</v>
      </c>
      <c r="F27" s="137"/>
      <c r="G27" s="137"/>
      <c r="H27" s="137"/>
      <c r="I27" s="137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</row>
    <row r="28" spans="1:35" hidden="1" x14ac:dyDescent="0.2">
      <c r="A28" s="137"/>
      <c r="F28" s="137"/>
      <c r="G28" s="137"/>
      <c r="H28" s="137"/>
      <c r="I28" s="137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</row>
    <row r="29" spans="1:35" hidden="1" x14ac:dyDescent="0.2">
      <c r="A29" s="137"/>
      <c r="F29" s="137"/>
      <c r="G29" s="137"/>
      <c r="H29" s="137"/>
      <c r="I29" s="137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</row>
    <row r="30" spans="1:35" s="17" customFormat="1" hidden="1" x14ac:dyDescent="0.2">
      <c r="A30" s="137"/>
      <c r="F30" s="137"/>
      <c r="G30" s="137"/>
      <c r="H30" s="137"/>
      <c r="I30" s="137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</row>
    <row r="31" spans="1:35" hidden="1" x14ac:dyDescent="0.2">
      <c r="A31" s="137"/>
      <c r="F31" s="137"/>
      <c r="G31" s="137"/>
      <c r="H31" s="137"/>
      <c r="I31" s="137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</row>
    <row r="32" spans="1:35" hidden="1" x14ac:dyDescent="0.2">
      <c r="A32" s="90"/>
      <c r="B32" s="137"/>
      <c r="C32" s="137"/>
      <c r="D32" s="137"/>
      <c r="E32" s="137"/>
      <c r="F32" s="27"/>
      <c r="G32" s="27"/>
      <c r="H32" s="27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</row>
    <row r="33" spans="1:35" hidden="1" x14ac:dyDescent="0.2">
      <c r="A33" s="90"/>
      <c r="E33" s="27"/>
      <c r="F33" s="27"/>
      <c r="G33" s="27"/>
      <c r="H33" s="27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</row>
    <row r="34" spans="1:35" hidden="1" x14ac:dyDescent="0.2">
      <c r="A34" s="15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</row>
    <row r="35" spans="1:35" ht="12.75" hidden="1" customHeight="1" x14ac:dyDescent="0.2">
      <c r="A35" s="25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</row>
    <row r="36" spans="1:35" ht="12.75" hidden="1" customHeight="1" x14ac:dyDescent="0.2">
      <c r="A36" s="25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</row>
    <row r="37" spans="1:35" ht="12.75" hidden="1" customHeight="1" x14ac:dyDescent="0.2">
      <c r="A37" s="25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</row>
    <row r="38" spans="1:35" ht="12.75" hidden="1" customHeight="1" x14ac:dyDescent="0.2">
      <c r="A38" s="25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</row>
    <row r="39" spans="1:35" hidden="1" x14ac:dyDescent="0.2">
      <c r="A39" s="25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</row>
    <row r="40" spans="1:35" hidden="1" x14ac:dyDescent="0.2">
      <c r="A40" s="25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</row>
    <row r="41" spans="1:35" hidden="1" x14ac:dyDescent="0.2">
      <c r="A41" s="15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</row>
    <row r="42" spans="1:35" ht="12.75" hidden="1" customHeight="1" x14ac:dyDescent="0.2">
      <c r="A42" s="25"/>
      <c r="B42" s="30"/>
      <c r="C42" s="30"/>
      <c r="D42" s="30"/>
      <c r="E42" s="12"/>
      <c r="F42" s="12"/>
      <c r="G42" s="25"/>
      <c r="H42" s="25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</row>
    <row r="43" spans="1:35" ht="12.75" hidden="1" customHeight="1" x14ac:dyDescent="0.2">
      <c r="A43" s="25"/>
      <c r="B43" s="16"/>
      <c r="C43" s="16"/>
      <c r="D43" s="16"/>
      <c r="E43" s="13"/>
      <c r="F43" s="13"/>
      <c r="G43" s="25"/>
      <c r="H43" s="25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</row>
    <row r="44" spans="1:35" ht="12.75" hidden="1" customHeight="1" x14ac:dyDescent="0.2">
      <c r="A44" s="25"/>
      <c r="B44" s="16"/>
      <c r="C44" s="16"/>
      <c r="D44" s="16"/>
      <c r="E44" s="13"/>
      <c r="F44" s="13"/>
      <c r="G44" s="25"/>
      <c r="H44" s="25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</row>
    <row r="45" spans="1:35" ht="12.75" hidden="1" customHeight="1" x14ac:dyDescent="0.2">
      <c r="A45" s="25"/>
      <c r="B45" s="16"/>
      <c r="C45" s="16"/>
      <c r="D45" s="16"/>
      <c r="E45" s="13"/>
      <c r="F45" s="13"/>
      <c r="G45" s="25"/>
      <c r="H45" s="25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</row>
    <row r="46" spans="1:35" ht="12.75" hidden="1" customHeight="1" x14ac:dyDescent="0.2">
      <c r="A46" s="25"/>
      <c r="B46" s="16"/>
      <c r="C46" s="16"/>
      <c r="D46" s="16"/>
      <c r="E46" s="13"/>
      <c r="F46" s="13"/>
      <c r="G46" s="25"/>
      <c r="H46" s="25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</row>
    <row r="47" spans="1:35" ht="12.75" hidden="1" customHeight="1" x14ac:dyDescent="0.2">
      <c r="A47" s="25"/>
      <c r="B47" s="16"/>
      <c r="C47" s="16"/>
      <c r="D47" s="16"/>
      <c r="E47" s="13"/>
      <c r="F47" s="13"/>
      <c r="G47" s="25"/>
      <c r="H47" s="25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</row>
    <row r="48" spans="1:35" ht="12.75" hidden="1" customHeight="1" x14ac:dyDescent="0.2">
      <c r="A48" s="25"/>
      <c r="B48" s="25"/>
      <c r="C48" s="25"/>
      <c r="D48" s="25"/>
      <c r="E48" s="25"/>
      <c r="F48" s="25"/>
      <c r="G48" s="25"/>
      <c r="H48" s="25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</row>
    <row r="49" spans="1:35" ht="12.75" hidden="1" customHeight="1" x14ac:dyDescent="0.2">
      <c r="A49" s="15"/>
      <c r="B49" s="25"/>
      <c r="C49" s="25"/>
      <c r="D49" s="25"/>
      <c r="E49" s="25"/>
      <c r="F49" s="25"/>
      <c r="G49" s="25"/>
      <c r="H49" s="25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1:35" ht="12.75" hidden="1" customHeight="1" x14ac:dyDescent="0.2">
      <c r="A50" s="18"/>
      <c r="B50" s="18"/>
      <c r="E50" s="18"/>
      <c r="F50" s="18"/>
      <c r="G50" s="18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</row>
    <row r="51" spans="1:35" ht="12.75" hidden="1" customHeight="1" x14ac:dyDescent="0.2">
      <c r="A51" s="18"/>
      <c r="B51" s="18"/>
      <c r="E51" s="18"/>
      <c r="F51" s="18"/>
      <c r="G51" s="18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</row>
    <row r="52" spans="1:35" ht="12.75" hidden="1" customHeight="1" x14ac:dyDescent="0.2">
      <c r="A52" s="18"/>
      <c r="B52" s="18"/>
      <c r="E52" s="18"/>
      <c r="F52" s="18"/>
      <c r="G52" s="18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</row>
    <row r="53" spans="1:35" ht="12.75" hidden="1" customHeight="1" x14ac:dyDescent="0.2">
      <c r="A53" s="18"/>
      <c r="B53" s="18"/>
      <c r="E53" s="18"/>
      <c r="F53" s="18"/>
      <c r="G53" s="18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</row>
    <row r="54" spans="1:35" ht="12.75" hidden="1" customHeight="1" x14ac:dyDescent="0.2">
      <c r="A54" s="18"/>
      <c r="B54" s="18"/>
      <c r="E54" s="18"/>
      <c r="F54" s="18"/>
      <c r="G54" s="18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</row>
    <row r="55" spans="1:35" ht="12.75" hidden="1" customHeight="1" x14ac:dyDescent="0.2">
      <c r="A55" s="18"/>
      <c r="B55" s="18"/>
      <c r="E55" s="18"/>
      <c r="F55" s="18"/>
      <c r="G55" s="18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</row>
    <row r="56" spans="1:35" ht="12.75" hidden="1" customHeight="1" x14ac:dyDescent="0.2">
      <c r="A56" s="18"/>
      <c r="B56" s="18"/>
      <c r="E56" s="18"/>
      <c r="F56" s="18"/>
      <c r="G56" s="18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</row>
    <row r="57" spans="1:35" ht="12.75" hidden="1" customHeight="1" x14ac:dyDescent="0.2">
      <c r="A57" s="18"/>
      <c r="B57" s="18"/>
      <c r="E57" s="18"/>
      <c r="F57" s="18"/>
      <c r="G57" s="18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</row>
    <row r="58" spans="1:35" ht="12.75" hidden="1" customHeight="1" x14ac:dyDescent="0.2">
      <c r="A58" s="18"/>
      <c r="B58" s="18"/>
      <c r="E58" s="18"/>
      <c r="F58" s="18"/>
      <c r="G58" s="18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</row>
    <row r="59" spans="1:35" ht="12.75" hidden="1" customHeight="1" x14ac:dyDescent="0.2">
      <c r="A59" s="18"/>
      <c r="B59" s="18"/>
      <c r="E59" s="18"/>
      <c r="F59" s="18"/>
      <c r="G59" s="18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</row>
    <row r="60" spans="1:35" ht="12.75" hidden="1" customHeight="1" x14ac:dyDescent="0.2">
      <c r="A60" s="18"/>
      <c r="B60" s="18"/>
      <c r="E60" s="18"/>
      <c r="F60" s="18"/>
      <c r="G60" s="18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</row>
    <row r="61" spans="1:35" ht="12.75" hidden="1" customHeight="1" x14ac:dyDescent="0.2">
      <c r="A61" s="18"/>
      <c r="B61" s="18"/>
      <c r="E61" s="18"/>
      <c r="F61" s="18"/>
      <c r="G61" s="18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</row>
    <row r="62" spans="1:35" ht="12.75" hidden="1" customHeight="1" x14ac:dyDescent="0.2">
      <c r="A62" s="18"/>
      <c r="B62" s="18"/>
      <c r="E62" s="18"/>
      <c r="F62" s="18"/>
      <c r="G62" s="18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</row>
    <row r="63" spans="1:35" ht="12.75" hidden="1" customHeight="1" x14ac:dyDescent="0.2">
      <c r="A63" s="18"/>
      <c r="B63" s="18"/>
      <c r="E63" s="18"/>
      <c r="F63" s="18"/>
      <c r="G63" s="18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</row>
    <row r="64" spans="1:35" ht="12.75" hidden="1" customHeight="1" x14ac:dyDescent="0.2">
      <c r="A64" s="18"/>
      <c r="B64" s="18"/>
      <c r="E64" s="18"/>
      <c r="F64" s="18"/>
      <c r="G64" s="18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</row>
    <row r="65" spans="3:35" ht="12.75" hidden="1" customHeight="1" x14ac:dyDescent="0.2">
      <c r="E65" s="18"/>
      <c r="F65" s="18"/>
      <c r="G65" s="18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</row>
    <row r="66" spans="3:35" ht="12.75" hidden="1" customHeight="1" x14ac:dyDescent="0.2">
      <c r="E66" s="18"/>
      <c r="F66" s="18"/>
      <c r="G66" s="18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</row>
    <row r="67" spans="3:35" ht="12.75" hidden="1" customHeight="1" x14ac:dyDescent="0.2">
      <c r="E67" s="18"/>
      <c r="F67" s="18"/>
      <c r="G67" s="18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</row>
    <row r="68" spans="3:35" ht="12.75" hidden="1" customHeight="1" x14ac:dyDescent="0.2">
      <c r="E68" s="18"/>
      <c r="F68" s="18"/>
      <c r="G68" s="18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</row>
    <row r="69" spans="3:35" ht="12.75" hidden="1" customHeight="1" x14ac:dyDescent="0.2">
      <c r="E69" s="18"/>
      <c r="F69" s="18"/>
      <c r="G69" s="18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</row>
    <row r="70" spans="3:35" ht="12.75" hidden="1" customHeight="1" x14ac:dyDescent="0.2">
      <c r="E70" s="18"/>
      <c r="F70" s="18"/>
      <c r="G70" s="18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</row>
    <row r="71" spans="3:35" s="9" customFormat="1" ht="12.75" hidden="1" customHeight="1" x14ac:dyDescent="0.2">
      <c r="C71" s="18"/>
      <c r="D71" s="18"/>
      <c r="E71" s="18"/>
      <c r="F71" s="18"/>
      <c r="G71" s="18"/>
      <c r="H71" s="18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</row>
    <row r="72" spans="3:35" s="9" customFormat="1" ht="12.75" hidden="1" customHeight="1" x14ac:dyDescent="0.2">
      <c r="C72" s="18"/>
      <c r="D72" s="18"/>
      <c r="E72" s="18"/>
      <c r="F72" s="18"/>
      <c r="G72" s="18"/>
      <c r="H72" s="18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</row>
    <row r="73" spans="3:35" s="9" customFormat="1" ht="12.75" hidden="1" customHeight="1" x14ac:dyDescent="0.2">
      <c r="C73" s="18"/>
      <c r="D73" s="18"/>
      <c r="E73" s="18"/>
      <c r="F73" s="18"/>
      <c r="G73" s="18"/>
      <c r="H73" s="18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</row>
    <row r="74" spans="3:35" s="9" customFormat="1" ht="12.75" hidden="1" customHeight="1" x14ac:dyDescent="0.2">
      <c r="C74" s="18"/>
      <c r="D74" s="18"/>
      <c r="E74" s="18"/>
      <c r="F74" s="18"/>
      <c r="G74" s="18"/>
      <c r="H74" s="18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</row>
    <row r="75" spans="3:35" s="9" customFormat="1" ht="12.75" hidden="1" customHeight="1" x14ac:dyDescent="0.2">
      <c r="C75" s="18"/>
      <c r="D75" s="18"/>
      <c r="E75" s="18"/>
      <c r="F75" s="18"/>
      <c r="G75" s="18"/>
      <c r="H75" s="18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</row>
    <row r="76" spans="3:35" s="9" customFormat="1" ht="12.75" hidden="1" customHeight="1" x14ac:dyDescent="0.2">
      <c r="C76" s="18"/>
      <c r="D76" s="18"/>
      <c r="E76" s="18"/>
      <c r="F76" s="18"/>
      <c r="G76" s="18"/>
      <c r="H76" s="18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</row>
    <row r="77" spans="3:35" s="9" customFormat="1" ht="12.75" hidden="1" customHeight="1" x14ac:dyDescent="0.2">
      <c r="C77" s="18"/>
      <c r="D77" s="18"/>
      <c r="E77" s="18"/>
      <c r="F77" s="18"/>
      <c r="G77" s="18"/>
      <c r="H77" s="18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</row>
    <row r="78" spans="3:35" s="9" customFormat="1" ht="12.75" hidden="1" customHeight="1" x14ac:dyDescent="0.2">
      <c r="C78" s="18"/>
      <c r="D78" s="18"/>
      <c r="E78" s="18"/>
      <c r="F78" s="18"/>
      <c r="G78" s="18"/>
      <c r="H78" s="18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</row>
    <row r="79" spans="3:35" s="9" customFormat="1" ht="12.75" hidden="1" customHeight="1" x14ac:dyDescent="0.2">
      <c r="C79" s="18"/>
      <c r="D79" s="18"/>
      <c r="E79" s="18"/>
      <c r="F79" s="18"/>
      <c r="G79" s="18"/>
      <c r="H79" s="18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</row>
    <row r="80" spans="3:35" s="9" customFormat="1" ht="12.75" hidden="1" customHeight="1" x14ac:dyDescent="0.2">
      <c r="C80" s="18"/>
      <c r="D80" s="18"/>
      <c r="E80" s="18"/>
      <c r="F80" s="18"/>
      <c r="G80" s="18"/>
      <c r="H80" s="18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</row>
    <row r="81" spans="3:35" s="9" customFormat="1" ht="12.75" hidden="1" customHeight="1" x14ac:dyDescent="0.2">
      <c r="C81" s="18"/>
      <c r="D81" s="18"/>
      <c r="E81" s="18"/>
      <c r="F81" s="18"/>
      <c r="G81" s="18"/>
      <c r="H81" s="18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</row>
    <row r="82" spans="3:35" s="9" customFormat="1" ht="12.75" hidden="1" customHeight="1" x14ac:dyDescent="0.2">
      <c r="C82" s="18"/>
      <c r="D82" s="18"/>
      <c r="E82" s="18"/>
      <c r="F82" s="18"/>
      <c r="G82" s="18"/>
      <c r="H82" s="18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</row>
    <row r="83" spans="3:35" s="9" customFormat="1" ht="12.75" hidden="1" customHeight="1" x14ac:dyDescent="0.2">
      <c r="C83" s="18"/>
      <c r="D83" s="18"/>
      <c r="E83" s="18"/>
      <c r="F83" s="18"/>
      <c r="G83" s="18"/>
      <c r="H83" s="18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</row>
    <row r="84" spans="3:35" s="9" customFormat="1" ht="12.75" hidden="1" customHeight="1" x14ac:dyDescent="0.2">
      <c r="C84" s="18"/>
      <c r="D84" s="18"/>
      <c r="E84" s="18"/>
      <c r="F84" s="18"/>
      <c r="G84" s="18"/>
      <c r="H84" s="18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</row>
    <row r="85" spans="3:35" s="9" customFormat="1" ht="12.75" hidden="1" customHeight="1" x14ac:dyDescent="0.2">
      <c r="C85" s="18"/>
      <c r="D85" s="18"/>
      <c r="E85" s="18"/>
      <c r="F85" s="18"/>
      <c r="G85" s="18"/>
      <c r="H85" s="18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</row>
    <row r="86" spans="3:35" s="9" customFormat="1" ht="12.75" hidden="1" customHeight="1" x14ac:dyDescent="0.2">
      <c r="C86" s="18"/>
      <c r="D86" s="18"/>
      <c r="E86" s="18"/>
      <c r="F86" s="18"/>
      <c r="G86" s="18"/>
      <c r="H86" s="18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</row>
    <row r="87" spans="3:35" s="9" customFormat="1" ht="12.75" hidden="1" customHeight="1" x14ac:dyDescent="0.2">
      <c r="C87" s="18"/>
      <c r="D87" s="18"/>
      <c r="E87" s="18"/>
      <c r="F87" s="18"/>
      <c r="G87" s="18"/>
      <c r="H87" s="18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</row>
    <row r="88" spans="3:35" s="9" customFormat="1" ht="12.75" hidden="1" customHeight="1" x14ac:dyDescent="0.2">
      <c r="C88" s="18"/>
      <c r="D88" s="18"/>
      <c r="E88" s="18"/>
      <c r="F88" s="18"/>
      <c r="G88" s="18"/>
      <c r="H88" s="18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</row>
    <row r="89" spans="3:35" s="9" customFormat="1" ht="12.75" hidden="1" customHeight="1" x14ac:dyDescent="0.2">
      <c r="C89" s="18"/>
      <c r="D89" s="18"/>
      <c r="E89" s="18"/>
      <c r="F89" s="18"/>
      <c r="G89" s="18"/>
      <c r="H89" s="18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</row>
    <row r="90" spans="3:35" s="9" customFormat="1" ht="12.75" hidden="1" customHeight="1" x14ac:dyDescent="0.2">
      <c r="C90" s="18"/>
      <c r="D90" s="18"/>
      <c r="E90" s="18"/>
      <c r="F90" s="18"/>
      <c r="G90" s="18"/>
      <c r="H90" s="18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</row>
    <row r="91" spans="3:35" s="9" customFormat="1" ht="12.75" hidden="1" customHeight="1" x14ac:dyDescent="0.2">
      <c r="C91" s="18"/>
      <c r="D91" s="18"/>
      <c r="E91" s="18"/>
      <c r="F91" s="18"/>
      <c r="G91" s="18"/>
      <c r="H91" s="18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</row>
    <row r="92" spans="3:35" s="9" customFormat="1" ht="12.75" hidden="1" customHeight="1" x14ac:dyDescent="0.2">
      <c r="C92" s="18"/>
      <c r="D92" s="18"/>
      <c r="E92" s="18"/>
      <c r="F92" s="18"/>
      <c r="G92" s="18"/>
      <c r="H92" s="18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</row>
    <row r="93" spans="3:35" s="9" customFormat="1" ht="12.75" hidden="1" customHeight="1" x14ac:dyDescent="0.2">
      <c r="C93" s="18"/>
      <c r="D93" s="18"/>
      <c r="E93" s="18"/>
      <c r="F93" s="18"/>
      <c r="G93" s="18"/>
      <c r="H93" s="18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</row>
    <row r="94" spans="3:35" s="9" customFormat="1" ht="12.75" hidden="1" customHeight="1" x14ac:dyDescent="0.2">
      <c r="C94" s="18"/>
      <c r="D94" s="18"/>
      <c r="E94" s="18"/>
      <c r="F94" s="18"/>
      <c r="G94" s="18"/>
      <c r="H94" s="18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</row>
    <row r="95" spans="3:35" s="9" customFormat="1" ht="12.75" hidden="1" customHeight="1" x14ac:dyDescent="0.2">
      <c r="C95" s="18"/>
      <c r="D95" s="18"/>
      <c r="E95" s="18"/>
      <c r="F95" s="18"/>
      <c r="G95" s="18"/>
      <c r="H95" s="18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</row>
    <row r="96" spans="3:35" s="9" customFormat="1" ht="12.75" hidden="1" customHeight="1" x14ac:dyDescent="0.2">
      <c r="C96" s="18"/>
      <c r="D96" s="18"/>
      <c r="E96" s="18"/>
      <c r="F96" s="18"/>
      <c r="G96" s="18"/>
      <c r="H96" s="18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</row>
    <row r="97" spans="1:35" s="9" customFormat="1" ht="12.75" hidden="1" customHeight="1" x14ac:dyDescent="0.2">
      <c r="A97" s="18"/>
      <c r="B97" s="18"/>
      <c r="C97" s="18"/>
      <c r="D97" s="18"/>
      <c r="E97" s="18"/>
      <c r="F97" s="18"/>
      <c r="G97" s="18"/>
      <c r="H97" s="18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</row>
    <row r="98" spans="1:35" s="9" customFormat="1" ht="12.75" hidden="1" customHeight="1" x14ac:dyDescent="0.2">
      <c r="A98" s="18"/>
      <c r="B98" s="18"/>
      <c r="C98" s="18"/>
      <c r="D98" s="18"/>
      <c r="E98" s="18"/>
      <c r="F98" s="18"/>
      <c r="G98" s="18"/>
      <c r="H98" s="18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</row>
    <row r="99" spans="1:35" s="9" customFormat="1" x14ac:dyDescent="0.2">
      <c r="B99" s="18"/>
      <c r="C99" s="18"/>
      <c r="D99" s="18"/>
      <c r="E99" s="18"/>
      <c r="F99" s="18"/>
      <c r="G99" s="18"/>
      <c r="H99" s="18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</row>
    <row r="100" spans="1:35" s="9" customFormat="1" x14ac:dyDescent="0.2">
      <c r="A100" s="113" t="s">
        <v>81</v>
      </c>
      <c r="B100" s="98"/>
      <c r="C100" s="95"/>
      <c r="D100" s="95"/>
      <c r="E100" s="95"/>
      <c r="F100" s="96"/>
      <c r="G100" s="97"/>
      <c r="H100" s="92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</row>
    <row r="101" spans="1:35" s="9" customFormat="1" x14ac:dyDescent="0.2">
      <c r="A101" s="92"/>
      <c r="B101" s="92"/>
      <c r="C101" s="92"/>
      <c r="D101" s="92"/>
      <c r="E101" s="92"/>
      <c r="F101" s="92"/>
      <c r="G101" s="92"/>
      <c r="H101" s="92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</row>
    <row r="102" spans="1:35" s="9" customFormat="1" x14ac:dyDescent="0.2">
      <c r="A102" s="99" t="s">
        <v>20</v>
      </c>
      <c r="B102" s="123" t="str">
        <f>IFERROR(INDEX(B$1:B$100,MATCH(A102,J$1:J$100,0)),"")</f>
        <v>Heino Vahtramäe (Valga)</v>
      </c>
      <c r="C102" s="108">
        <v>11</v>
      </c>
      <c r="D102" s="92"/>
      <c r="E102" s="92"/>
      <c r="F102" s="92"/>
      <c r="G102" s="92"/>
      <c r="H102" s="92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</row>
    <row r="103" spans="1:35" s="9" customFormat="1" x14ac:dyDescent="0.2">
      <c r="A103" s="100"/>
      <c r="B103" s="124"/>
      <c r="C103" s="121" t="str">
        <f>IF(COUNT(C102,C104)=2,IF(C102&gt;C104,B102,B104),"")</f>
        <v>Illart Majas (Võru)</v>
      </c>
      <c r="D103" s="92"/>
      <c r="E103" s="108">
        <v>13</v>
      </c>
      <c r="F103" s="92"/>
      <c r="G103" s="92"/>
      <c r="H103" s="92"/>
      <c r="I103" s="92"/>
      <c r="J103" s="90"/>
      <c r="K103" s="90"/>
      <c r="L103" s="90"/>
      <c r="M103" s="90"/>
      <c r="N103" s="90"/>
      <c r="O103" s="90"/>
      <c r="P103" s="90"/>
      <c r="Q103" s="90"/>
      <c r="R103" s="18"/>
      <c r="S103" s="18"/>
      <c r="T103" s="18"/>
      <c r="U103" s="18"/>
      <c r="V103" s="18"/>
      <c r="W103" s="18"/>
    </row>
    <row r="104" spans="1:35" s="9" customFormat="1" x14ac:dyDescent="0.2">
      <c r="A104" s="100" t="s">
        <v>30</v>
      </c>
      <c r="B104" s="125" t="str">
        <f>IFERROR(INDEX(B$1:B$100,MATCH(A104,J$1:J$100,0)),"")</f>
        <v>Illart Majas (Võru)</v>
      </c>
      <c r="C104" s="102">
        <v>13</v>
      </c>
      <c r="D104" s="103"/>
      <c r="E104" s="92"/>
      <c r="F104" s="92"/>
      <c r="G104" s="92"/>
      <c r="H104" s="92"/>
      <c r="I104" s="92"/>
      <c r="J104" s="90"/>
      <c r="K104" s="90"/>
      <c r="L104" s="90"/>
      <c r="M104" s="90"/>
      <c r="N104" s="90"/>
      <c r="O104" s="90"/>
      <c r="P104" s="90"/>
      <c r="Q104" s="90"/>
      <c r="R104" s="18"/>
      <c r="S104" s="18"/>
      <c r="T104" s="18"/>
      <c r="U104" s="18"/>
      <c r="V104" s="18"/>
      <c r="W104" s="18"/>
    </row>
    <row r="105" spans="1:35" s="9" customFormat="1" x14ac:dyDescent="0.2">
      <c r="A105" s="100"/>
      <c r="B105" s="126"/>
      <c r="C105" s="92"/>
      <c r="D105" s="104"/>
      <c r="E105" s="121" t="str">
        <f>IF(COUNT(E103,E107)=2,IF(E103&gt;E107,C103,C107),"")</f>
        <v>Illart Majas (Võru)</v>
      </c>
      <c r="F105" s="92"/>
      <c r="G105" s="108">
        <v>5</v>
      </c>
      <c r="H105" s="92"/>
      <c r="I105" s="92"/>
      <c r="J105" s="90"/>
      <c r="K105" s="90"/>
      <c r="L105" s="90"/>
      <c r="M105" s="90"/>
      <c r="N105" s="90"/>
      <c r="O105" s="90"/>
      <c r="P105" s="90"/>
      <c r="Q105" s="90"/>
      <c r="R105" s="18"/>
      <c r="S105" s="18"/>
      <c r="T105" s="18"/>
      <c r="U105" s="18"/>
      <c r="V105" s="18"/>
      <c r="W105" s="18"/>
    </row>
    <row r="106" spans="1:35" x14ac:dyDescent="0.2">
      <c r="A106" s="100" t="s">
        <v>23</v>
      </c>
      <c r="B106" s="123" t="str">
        <f>IFERROR(INDEX(B$1:B$100,MATCH(A106,J$1:J$100,0)),"")</f>
        <v>Mati Rebane (Rapla)</v>
      </c>
      <c r="C106" s="108">
        <v>13</v>
      </c>
      <c r="D106" s="104"/>
      <c r="E106" s="130"/>
      <c r="F106" s="103"/>
      <c r="G106" s="92"/>
      <c r="H106" s="92"/>
      <c r="I106" s="92"/>
      <c r="J106" s="90"/>
      <c r="K106" s="90"/>
      <c r="L106" s="90"/>
      <c r="M106" s="90"/>
      <c r="N106" s="90"/>
      <c r="O106" s="90"/>
      <c r="P106" s="90"/>
      <c r="Q106" s="90"/>
      <c r="R106" s="18"/>
      <c r="S106" s="18"/>
      <c r="T106" s="18"/>
      <c r="U106" s="18"/>
      <c r="V106" s="18"/>
      <c r="W106" s="18"/>
    </row>
    <row r="107" spans="1:35" x14ac:dyDescent="0.2">
      <c r="A107" s="100"/>
      <c r="B107" s="124"/>
      <c r="C107" s="121" t="str">
        <f>IF(COUNT(C106,C108)=2,IF(C106&gt;C108,B106,B108),"")</f>
        <v>Mati Rebane (Rapla)</v>
      </c>
      <c r="D107" s="106"/>
      <c r="E107" s="102">
        <v>10</v>
      </c>
      <c r="F107" s="104"/>
      <c r="G107" s="92"/>
      <c r="H107" s="92"/>
      <c r="I107" s="92"/>
      <c r="J107" s="90"/>
      <c r="K107" s="90"/>
      <c r="L107" s="90"/>
      <c r="M107" s="90"/>
      <c r="N107" s="90"/>
      <c r="O107" s="90"/>
      <c r="P107" s="90"/>
      <c r="Q107" s="90"/>
      <c r="R107" s="18"/>
      <c r="S107" s="18"/>
      <c r="T107" s="18"/>
      <c r="U107" s="18"/>
      <c r="V107" s="18"/>
      <c r="W107" s="18"/>
    </row>
    <row r="108" spans="1:35" s="18" customFormat="1" x14ac:dyDescent="0.2">
      <c r="A108" s="100" t="s">
        <v>26</v>
      </c>
      <c r="B108" s="125" t="str">
        <f>IFERROR(INDEX(B$1:B$100,MATCH(A108,J$1:J$100,0)),"")</f>
        <v>Vello Vasser (L-Viru)</v>
      </c>
      <c r="C108" s="102">
        <v>10</v>
      </c>
      <c r="D108" s="92"/>
      <c r="E108" s="98"/>
      <c r="F108" s="104"/>
      <c r="G108" s="92"/>
      <c r="H108" s="92"/>
      <c r="I108" s="92"/>
      <c r="J108" s="90"/>
      <c r="K108" s="90"/>
      <c r="L108" s="90"/>
      <c r="M108" s="90"/>
      <c r="N108" s="90"/>
      <c r="O108" s="90"/>
      <c r="P108" s="90"/>
      <c r="Q108" s="90"/>
    </row>
    <row r="109" spans="1:35" ht="13.5" thickBot="1" x14ac:dyDescent="0.25">
      <c r="A109" s="91"/>
      <c r="B109" s="126"/>
      <c r="C109" s="92"/>
      <c r="D109" s="92"/>
      <c r="E109" s="98"/>
      <c r="F109" s="104"/>
      <c r="G109" s="92"/>
      <c r="H109" s="112" t="str">
        <f>IF(COUNT(G105,G113)=2,IF(G105&gt;G113,E105,E113),"")</f>
        <v>Jaan Joonas (Võru)</v>
      </c>
      <c r="I109" s="92"/>
      <c r="J109" s="90"/>
      <c r="K109" s="90"/>
      <c r="L109" s="90"/>
      <c r="M109" s="90"/>
      <c r="N109" s="90"/>
      <c r="O109" s="90"/>
      <c r="P109" s="90"/>
      <c r="Q109" s="90"/>
      <c r="R109" s="18"/>
      <c r="S109" s="18"/>
      <c r="T109" s="18"/>
      <c r="U109" s="18"/>
      <c r="V109" s="18"/>
      <c r="W109" s="18"/>
    </row>
    <row r="110" spans="1:35" x14ac:dyDescent="0.2">
      <c r="A110" s="99" t="s">
        <v>25</v>
      </c>
      <c r="B110" s="123" t="str">
        <f>IFERROR(INDEX(B$1:B$100,MATCH(A110,J$1:J$100,0)),"")</f>
        <v>Jaan Joonas (Võru)</v>
      </c>
      <c r="C110" s="108">
        <v>13</v>
      </c>
      <c r="D110" s="92"/>
      <c r="E110" s="92"/>
      <c r="F110" s="104"/>
      <c r="G110" s="131"/>
      <c r="H110" s="119" t="s">
        <v>78</v>
      </c>
      <c r="I110" s="118"/>
      <c r="J110" s="90"/>
      <c r="K110" s="90"/>
      <c r="L110" s="90"/>
      <c r="M110" s="90"/>
      <c r="N110" s="90"/>
      <c r="O110" s="90"/>
      <c r="P110" s="90"/>
      <c r="Q110" s="90"/>
      <c r="R110" s="18"/>
      <c r="S110" s="18"/>
      <c r="T110" s="18"/>
      <c r="U110" s="18"/>
      <c r="V110" s="18"/>
      <c r="W110" s="18"/>
    </row>
    <row r="111" spans="1:35" x14ac:dyDescent="0.2">
      <c r="A111" s="100"/>
      <c r="B111" s="124"/>
      <c r="C111" s="121" t="str">
        <f>IF(COUNT(C110,C112)=2,IF(C110&gt;C112,B110,B112),"")</f>
        <v>Jaan Joonas (Võru)</v>
      </c>
      <c r="D111" s="92"/>
      <c r="E111" s="108">
        <v>13</v>
      </c>
      <c r="F111" s="104"/>
      <c r="G111" s="98"/>
      <c r="H111" s="92"/>
      <c r="I111" s="92"/>
      <c r="J111" s="90"/>
      <c r="K111" s="90"/>
      <c r="L111" s="90"/>
      <c r="M111" s="90"/>
      <c r="N111" s="90"/>
      <c r="O111" s="90"/>
      <c r="P111" s="90"/>
      <c r="Q111" s="90"/>
      <c r="R111" s="18"/>
      <c r="S111" s="18"/>
      <c r="T111" s="18"/>
      <c r="U111" s="18"/>
      <c r="V111" s="18"/>
      <c r="W111" s="18"/>
    </row>
    <row r="112" spans="1:35" x14ac:dyDescent="0.2">
      <c r="A112" s="100" t="s">
        <v>21</v>
      </c>
      <c r="B112" s="125" t="str">
        <f>IFERROR(INDEX(B$1:B$100,MATCH(A112,J$1:J$100,0)),"")</f>
        <v>Tiit Kattai (Valga)</v>
      </c>
      <c r="C112" s="102">
        <v>8</v>
      </c>
      <c r="D112" s="103"/>
      <c r="E112" s="92"/>
      <c r="F112" s="104"/>
      <c r="G112" s="98"/>
      <c r="H112" s="92"/>
      <c r="I112" s="92"/>
      <c r="J112" s="90"/>
      <c r="K112" s="90"/>
      <c r="L112" s="90"/>
      <c r="M112" s="90"/>
      <c r="N112" s="90"/>
      <c r="O112" s="90"/>
      <c r="P112" s="90"/>
      <c r="Q112" s="90"/>
      <c r="R112" s="18"/>
      <c r="S112" s="18"/>
      <c r="T112" s="18"/>
      <c r="U112" s="18"/>
      <c r="V112" s="18"/>
      <c r="W112" s="18"/>
    </row>
    <row r="113" spans="1:23" x14ac:dyDescent="0.2">
      <c r="A113" s="100"/>
      <c r="B113" s="126"/>
      <c r="C113" s="92"/>
      <c r="D113" s="104"/>
      <c r="E113" s="121" t="str">
        <f>IF(COUNT(E111,E115)=2,IF(E111&gt;E115,C111,C115),"")</f>
        <v>Jaan Joonas (Võru)</v>
      </c>
      <c r="F113" s="106"/>
      <c r="G113" s="102">
        <v>13</v>
      </c>
      <c r="H113" s="92"/>
      <c r="I113" s="92"/>
      <c r="J113" s="90"/>
      <c r="K113" s="90"/>
      <c r="L113" s="90"/>
      <c r="M113" s="90"/>
      <c r="N113" s="90"/>
      <c r="O113" s="90"/>
      <c r="P113" s="90"/>
      <c r="Q113" s="90"/>
      <c r="R113" s="18"/>
      <c r="S113" s="18"/>
      <c r="T113" s="18"/>
      <c r="U113" s="18"/>
      <c r="V113" s="18"/>
      <c r="W113" s="18"/>
    </row>
    <row r="114" spans="1:23" ht="13.5" thickBot="1" x14ac:dyDescent="0.25">
      <c r="A114" s="100" t="s">
        <v>29</v>
      </c>
      <c r="B114" s="123" t="str">
        <f>IFERROR(INDEX(B$1:B$100,MATCH(A114,J$1:J$100,0)),"")</f>
        <v>Toivo Kanep (Valga)</v>
      </c>
      <c r="C114" s="108">
        <v>6</v>
      </c>
      <c r="D114" s="104"/>
      <c r="E114" s="130"/>
      <c r="F114" s="98"/>
      <c r="G114" s="98"/>
      <c r="H114" s="112" t="str">
        <f>IF(COUNT(G105,G113)=2,IF(G105&lt;G113,E105,E113),"")</f>
        <v>Illart Majas (Võru)</v>
      </c>
      <c r="I114" s="107"/>
      <c r="J114" s="90"/>
      <c r="K114" s="90"/>
      <c r="L114" s="90"/>
      <c r="M114" s="90"/>
      <c r="N114" s="90"/>
      <c r="O114" s="90"/>
      <c r="P114" s="90"/>
      <c r="Q114" s="90"/>
      <c r="R114" s="18"/>
      <c r="S114" s="18"/>
      <c r="T114" s="18"/>
      <c r="U114" s="18"/>
      <c r="V114" s="18"/>
      <c r="W114" s="18"/>
    </row>
    <row r="115" spans="1:23" x14ac:dyDescent="0.2">
      <c r="A115" s="100"/>
      <c r="B115" s="124"/>
      <c r="C115" s="121" t="str">
        <f>IF(COUNT(C114,C116)=2,IF(C114&gt;C116,B114,B116),"")</f>
        <v>Jaan Lüitsepp (Võru)</v>
      </c>
      <c r="D115" s="106"/>
      <c r="E115" s="102">
        <v>4</v>
      </c>
      <c r="F115" s="92"/>
      <c r="G115" s="98"/>
      <c r="H115" s="119" t="s">
        <v>79</v>
      </c>
      <c r="I115" s="98"/>
      <c r="J115" s="90"/>
      <c r="K115" s="90"/>
      <c r="L115" s="90"/>
      <c r="M115" s="90"/>
      <c r="N115" s="90"/>
      <c r="O115" s="90"/>
      <c r="P115" s="90"/>
      <c r="Q115" s="90"/>
      <c r="R115" s="18"/>
      <c r="S115" s="18"/>
      <c r="T115" s="18"/>
      <c r="U115" s="18"/>
      <c r="V115" s="18"/>
      <c r="W115" s="18"/>
    </row>
    <row r="116" spans="1:23" x14ac:dyDescent="0.2">
      <c r="A116" s="100" t="s">
        <v>22</v>
      </c>
      <c r="B116" s="125" t="str">
        <f>IFERROR(INDEX(B$1:B$100,MATCH(A116,J$1:J$100,0)),"")</f>
        <v>Jaan Lüitsepp (Võru)</v>
      </c>
      <c r="C116" s="102">
        <v>13</v>
      </c>
      <c r="D116" s="92"/>
      <c r="E116" s="98"/>
      <c r="F116" s="98"/>
      <c r="G116" s="98"/>
      <c r="H116" s="92"/>
      <c r="I116" s="92"/>
      <c r="J116" s="90"/>
      <c r="K116" s="90"/>
      <c r="L116" s="90"/>
      <c r="M116" s="90"/>
      <c r="N116" s="90"/>
      <c r="O116" s="90"/>
      <c r="P116" s="90"/>
      <c r="Q116" s="90"/>
      <c r="R116" s="18"/>
      <c r="S116" s="18"/>
      <c r="T116" s="18"/>
      <c r="U116" s="18"/>
      <c r="V116" s="18"/>
      <c r="W116" s="18"/>
    </row>
    <row r="117" spans="1:23" x14ac:dyDescent="0.2">
      <c r="A117" s="91"/>
      <c r="B117" s="126"/>
      <c r="C117" s="92"/>
      <c r="D117" s="92"/>
      <c r="E117" s="114" t="str">
        <f>IF(COUNT(E103,E107)=2,IF(E103&lt;E107,C103,C107),"")</f>
        <v>Mati Rebane (Rapla)</v>
      </c>
      <c r="F117" s="92"/>
      <c r="G117" s="108">
        <v>5</v>
      </c>
      <c r="H117" s="92"/>
      <c r="I117" s="92"/>
      <c r="J117" s="90"/>
      <c r="K117" s="90"/>
      <c r="L117" s="90"/>
      <c r="M117" s="90"/>
      <c r="N117" s="90"/>
      <c r="O117" s="90"/>
      <c r="P117" s="90"/>
      <c r="Q117" s="90"/>
      <c r="R117" s="18"/>
      <c r="S117" s="18"/>
      <c r="T117" s="18"/>
      <c r="U117" s="18"/>
      <c r="V117" s="18"/>
      <c r="W117" s="18"/>
    </row>
    <row r="118" spans="1:23" ht="13.5" thickBot="1" x14ac:dyDescent="0.25">
      <c r="A118" s="92"/>
      <c r="B118" s="92"/>
      <c r="C118" s="92"/>
      <c r="D118" s="92"/>
      <c r="E118" s="101"/>
      <c r="F118" s="103"/>
      <c r="G118" s="107"/>
      <c r="H118" s="112" t="str">
        <f>IF(COUNT(G117,G119)=2,IF(G117&gt;G119,E117,E119),"")</f>
        <v>Jaan Lüitsepp (Võru)</v>
      </c>
      <c r="I118" s="107"/>
      <c r="J118" s="90"/>
      <c r="K118" s="90"/>
      <c r="L118" s="90"/>
      <c r="M118" s="90"/>
      <c r="N118" s="90"/>
      <c r="O118" s="90"/>
      <c r="P118" s="90"/>
      <c r="Q118" s="90"/>
      <c r="R118" s="18"/>
      <c r="S118" s="18"/>
      <c r="T118" s="18"/>
      <c r="U118" s="18"/>
      <c r="V118" s="18"/>
      <c r="W118" s="18"/>
    </row>
    <row r="119" spans="1:23" x14ac:dyDescent="0.2">
      <c r="A119" s="92"/>
      <c r="B119" s="92"/>
      <c r="C119" s="92"/>
      <c r="D119" s="92"/>
      <c r="E119" s="120" t="str">
        <f>IF(COUNT(E111,E115)=2,IF(E111&lt;E115,C111,C115),"")</f>
        <v>Jaan Lüitsepp (Võru)</v>
      </c>
      <c r="F119" s="106"/>
      <c r="G119" s="102">
        <v>13</v>
      </c>
      <c r="H119" s="109" t="s">
        <v>80</v>
      </c>
      <c r="I119" s="98"/>
      <c r="J119" s="90"/>
      <c r="K119" s="90"/>
      <c r="L119" s="90"/>
      <c r="M119" s="90"/>
      <c r="N119" s="90"/>
      <c r="O119" s="90"/>
      <c r="P119" s="90"/>
      <c r="Q119" s="90"/>
      <c r="R119" s="18"/>
      <c r="S119" s="18"/>
      <c r="T119" s="18"/>
      <c r="U119" s="18"/>
      <c r="V119" s="18"/>
      <c r="W119" s="18"/>
    </row>
    <row r="120" spans="1:23" x14ac:dyDescent="0.2">
      <c r="A120" s="92"/>
      <c r="B120" s="92"/>
      <c r="C120" s="92"/>
      <c r="D120" s="92"/>
      <c r="E120" s="92"/>
      <c r="F120" s="92"/>
      <c r="G120" s="92"/>
      <c r="H120" s="98"/>
      <c r="I120" s="98"/>
      <c r="J120" s="90"/>
      <c r="K120" s="90"/>
      <c r="L120" s="90"/>
      <c r="M120" s="90"/>
      <c r="N120" s="90"/>
      <c r="O120" s="90"/>
      <c r="P120" s="90"/>
      <c r="Q120" s="90"/>
      <c r="R120" s="18"/>
      <c r="S120" s="18"/>
      <c r="T120" s="18"/>
      <c r="U120" s="18"/>
      <c r="V120" s="18"/>
      <c r="W120" s="18"/>
    </row>
    <row r="121" spans="1:23" ht="13.5" thickBot="1" x14ac:dyDescent="0.25">
      <c r="A121" s="92"/>
      <c r="B121" s="92"/>
      <c r="C121" s="92"/>
      <c r="D121" s="92"/>
      <c r="E121" s="98"/>
      <c r="F121" s="98"/>
      <c r="G121" s="92"/>
      <c r="H121" s="112" t="str">
        <f>IF(COUNT(G117,G119)=2,IF(G117&lt;G119,E117,E119),"")</f>
        <v>Mati Rebane (Rapla)</v>
      </c>
      <c r="I121" s="107"/>
      <c r="J121" s="90"/>
      <c r="K121" s="90"/>
      <c r="L121" s="90"/>
      <c r="M121" s="90"/>
      <c r="N121" s="90"/>
      <c r="O121" s="90"/>
      <c r="P121" s="90"/>
      <c r="Q121" s="90"/>
      <c r="R121" s="18"/>
      <c r="S121" s="18"/>
      <c r="T121" s="18"/>
      <c r="U121" s="18"/>
      <c r="V121" s="18"/>
      <c r="W121" s="18"/>
    </row>
    <row r="122" spans="1:23" x14ac:dyDescent="0.2">
      <c r="A122" s="92"/>
      <c r="B122" s="92"/>
      <c r="C122" s="92"/>
      <c r="D122" s="92"/>
      <c r="E122" s="92"/>
      <c r="F122" s="92"/>
      <c r="G122" s="92"/>
      <c r="H122" s="91" t="s">
        <v>24</v>
      </c>
      <c r="I122" s="92"/>
      <c r="J122" s="90"/>
      <c r="K122" s="90"/>
      <c r="L122" s="90"/>
      <c r="M122" s="90"/>
      <c r="N122" s="90"/>
      <c r="O122" s="90"/>
      <c r="P122" s="90"/>
      <c r="Q122" s="90"/>
      <c r="R122" s="18"/>
      <c r="S122" s="18"/>
      <c r="T122" s="18"/>
      <c r="U122" s="18"/>
      <c r="V122" s="18"/>
      <c r="W122" s="18"/>
    </row>
    <row r="123" spans="1:23" x14ac:dyDescent="0.2">
      <c r="A123" s="92"/>
      <c r="B123" s="92"/>
      <c r="C123" s="120" t="str">
        <f>IF(COUNT(C102,C104)=2,IF(C102&lt;C104,B102,B104),"")</f>
        <v>Heino Vahtramäe (Valga)</v>
      </c>
      <c r="D123" s="92"/>
      <c r="E123" s="108">
        <v>13</v>
      </c>
      <c r="F123" s="108"/>
      <c r="G123" s="108"/>
      <c r="H123" s="92"/>
      <c r="I123" s="92"/>
      <c r="J123" s="90"/>
      <c r="K123" s="90"/>
      <c r="L123" s="90"/>
      <c r="M123" s="90"/>
      <c r="N123" s="90"/>
      <c r="O123" s="90"/>
      <c r="P123" s="90"/>
      <c r="Q123" s="90"/>
      <c r="R123" s="18"/>
      <c r="S123" s="18"/>
      <c r="T123" s="18"/>
      <c r="U123" s="18"/>
      <c r="V123" s="18"/>
      <c r="W123" s="18"/>
    </row>
    <row r="124" spans="1:23" x14ac:dyDescent="0.2">
      <c r="A124" s="92"/>
      <c r="B124" s="92"/>
      <c r="C124" s="115"/>
      <c r="D124" s="116"/>
      <c r="E124" s="121" t="str">
        <f>IF(COUNT(E123,E125)=2,IF(E123&gt;E125,C123,C125),"")</f>
        <v>Heino Vahtramäe (Valga)</v>
      </c>
      <c r="F124" s="92"/>
      <c r="G124" s="108">
        <v>12</v>
      </c>
      <c r="H124" s="92"/>
      <c r="I124" s="92"/>
      <c r="J124" s="90"/>
      <c r="K124" s="90"/>
      <c r="L124" s="90"/>
      <c r="M124" s="90"/>
      <c r="N124" s="90"/>
      <c r="O124" s="90"/>
      <c r="P124" s="90"/>
      <c r="Q124" s="90"/>
      <c r="R124" s="18"/>
      <c r="S124" s="18"/>
      <c r="T124" s="18"/>
      <c r="U124" s="18"/>
      <c r="V124" s="18"/>
      <c r="W124" s="18"/>
    </row>
    <row r="125" spans="1:23" x14ac:dyDescent="0.2">
      <c r="A125" s="92"/>
      <c r="B125" s="92"/>
      <c r="C125" s="120" t="str">
        <f>IF(COUNT(C106,C108)=2,IF(C106&lt;C108,B106,B108),"")</f>
        <v>Vello Vasser (L-Viru)</v>
      </c>
      <c r="D125" s="127"/>
      <c r="E125" s="102">
        <v>9</v>
      </c>
      <c r="F125" s="116"/>
      <c r="G125" s="108"/>
      <c r="H125" s="92"/>
      <c r="I125" s="92"/>
      <c r="J125" s="90"/>
      <c r="K125" s="90"/>
      <c r="L125" s="90"/>
      <c r="M125" s="90"/>
      <c r="N125" s="90"/>
      <c r="O125" s="90"/>
      <c r="P125" s="90"/>
      <c r="Q125" s="90"/>
      <c r="R125" s="18"/>
      <c r="S125" s="18"/>
      <c r="T125" s="18"/>
      <c r="U125" s="18"/>
      <c r="V125" s="18"/>
      <c r="W125" s="18"/>
    </row>
    <row r="126" spans="1:23" ht="13.5" thickBot="1" x14ac:dyDescent="0.25">
      <c r="A126" s="92"/>
      <c r="B126" s="92"/>
      <c r="C126" s="108"/>
      <c r="D126" s="108"/>
      <c r="E126" s="105"/>
      <c r="F126" s="117"/>
      <c r="G126" s="108"/>
      <c r="H126" s="112" t="str">
        <f>IF(COUNT(G124,G128)=2,IF(G124&gt;G128,E124,E128),"")</f>
        <v>Tiit Kattai (Valga)</v>
      </c>
      <c r="I126" s="92"/>
      <c r="J126" s="90"/>
      <c r="K126" s="90"/>
      <c r="L126" s="90"/>
      <c r="M126" s="90"/>
      <c r="N126" s="90"/>
      <c r="O126" s="90"/>
      <c r="P126" s="90"/>
      <c r="Q126" s="90"/>
      <c r="R126" s="18"/>
      <c r="S126" s="18"/>
      <c r="T126" s="18"/>
      <c r="U126" s="18"/>
      <c r="V126" s="18"/>
      <c r="W126" s="18"/>
    </row>
    <row r="127" spans="1:23" x14ac:dyDescent="0.2">
      <c r="A127" s="92"/>
      <c r="B127" s="92"/>
      <c r="C127" s="120" t="str">
        <f>IF(COUNT(C110,C112)=2,IF(C110&lt;C112,B110,B112),"")</f>
        <v>Tiit Kattai (Valga)</v>
      </c>
      <c r="D127" s="108"/>
      <c r="E127" s="108">
        <v>13</v>
      </c>
      <c r="F127" s="117"/>
      <c r="G127" s="129"/>
      <c r="H127" s="119" t="s">
        <v>27</v>
      </c>
      <c r="I127" s="118"/>
      <c r="J127" s="90"/>
      <c r="K127" s="90"/>
      <c r="L127" s="90"/>
      <c r="M127" s="90"/>
      <c r="N127" s="90"/>
      <c r="O127" s="90"/>
      <c r="P127" s="90"/>
      <c r="Q127" s="90"/>
      <c r="R127" s="18"/>
      <c r="S127" s="18"/>
      <c r="T127" s="18"/>
      <c r="U127" s="18"/>
      <c r="V127" s="18"/>
      <c r="W127" s="18"/>
    </row>
    <row r="128" spans="1:23" x14ac:dyDescent="0.2">
      <c r="A128" s="92"/>
      <c r="B128" s="92"/>
      <c r="C128" s="115"/>
      <c r="D128" s="116"/>
      <c r="E128" s="121" t="str">
        <f>IF(COUNT(E127,E129)=2,IF(E127&gt;E129,C127,C129),"")</f>
        <v>Tiit Kattai (Valga)</v>
      </c>
      <c r="F128" s="106"/>
      <c r="G128" s="102">
        <v>13</v>
      </c>
      <c r="H128" s="92"/>
      <c r="I128" s="92"/>
      <c r="J128" s="90"/>
      <c r="K128" s="90"/>
      <c r="L128" s="90"/>
      <c r="M128" s="90"/>
      <c r="N128" s="90"/>
      <c r="O128" s="90"/>
      <c r="P128" s="90"/>
      <c r="Q128" s="90"/>
      <c r="R128" s="18"/>
      <c r="S128" s="18"/>
      <c r="T128" s="18"/>
      <c r="U128" s="18"/>
      <c r="V128" s="18"/>
      <c r="W128" s="18"/>
    </row>
    <row r="129" spans="1:23" ht="13.5" thickBot="1" x14ac:dyDescent="0.25">
      <c r="A129" s="92"/>
      <c r="B129" s="92"/>
      <c r="C129" s="120" t="str">
        <f>IF(COUNT(C114,C116)=2,IF(C114&lt;C116,B114,B116),"")</f>
        <v>Toivo Kanep (Valga)</v>
      </c>
      <c r="D129" s="127"/>
      <c r="E129" s="102">
        <v>12</v>
      </c>
      <c r="F129" s="108"/>
      <c r="G129" s="105"/>
      <c r="H129" s="112" t="str">
        <f>IF(COUNT(G124,G128)=2,IF(G124&lt;G128,E124,E128),"")</f>
        <v>Heino Vahtramäe (Valga)</v>
      </c>
      <c r="I129" s="107"/>
      <c r="J129" s="90"/>
      <c r="K129" s="90"/>
      <c r="L129" s="90"/>
      <c r="M129" s="90"/>
      <c r="N129" s="90"/>
      <c r="O129" s="90"/>
      <c r="P129" s="90"/>
      <c r="Q129" s="90"/>
      <c r="R129" s="18"/>
      <c r="S129" s="18"/>
      <c r="T129" s="18"/>
      <c r="U129" s="18"/>
      <c r="V129" s="18"/>
      <c r="W129" s="18"/>
    </row>
    <row r="130" spans="1:23" x14ac:dyDescent="0.2">
      <c r="A130" s="92"/>
      <c r="B130" s="92"/>
      <c r="C130" s="108"/>
      <c r="D130" s="108"/>
      <c r="E130" s="108"/>
      <c r="F130" s="108"/>
      <c r="G130" s="105"/>
      <c r="H130" s="119" t="s">
        <v>28</v>
      </c>
      <c r="I130" s="98"/>
      <c r="J130" s="90"/>
      <c r="K130" s="90"/>
      <c r="L130" s="90"/>
      <c r="M130" s="90"/>
      <c r="N130" s="90"/>
      <c r="O130" s="90"/>
      <c r="P130" s="90"/>
      <c r="Q130" s="90"/>
      <c r="R130" s="18"/>
      <c r="S130" s="18"/>
      <c r="T130" s="18"/>
      <c r="U130" s="18"/>
      <c r="V130" s="18"/>
      <c r="W130" s="18"/>
    </row>
    <row r="131" spans="1:23" x14ac:dyDescent="0.2">
      <c r="A131" s="92"/>
      <c r="B131" s="92"/>
      <c r="C131" s="108"/>
      <c r="D131" s="105"/>
      <c r="E131" s="114" t="str">
        <f>IF(COUNT(E123,E125)=2,IF(E123&lt;E125,C123,C125),"")</f>
        <v>Vello Vasser (L-Viru)</v>
      </c>
      <c r="F131" s="92"/>
      <c r="G131" s="108">
        <v>13</v>
      </c>
      <c r="H131" s="98"/>
      <c r="I131" s="98"/>
      <c r="J131" s="90"/>
      <c r="K131" s="90"/>
      <c r="L131" s="90"/>
      <c r="M131" s="90"/>
      <c r="N131" s="90"/>
      <c r="O131" s="90"/>
      <c r="P131" s="90"/>
      <c r="Q131" s="90"/>
      <c r="R131" s="18"/>
      <c r="S131" s="18"/>
      <c r="T131" s="18"/>
      <c r="U131" s="18"/>
      <c r="V131" s="18"/>
      <c r="W131" s="18"/>
    </row>
    <row r="132" spans="1:23" ht="13.5" thickBot="1" x14ac:dyDescent="0.25">
      <c r="A132" s="92"/>
      <c r="B132" s="92"/>
      <c r="C132" s="108"/>
      <c r="D132" s="105"/>
      <c r="E132" s="101"/>
      <c r="F132" s="103"/>
      <c r="G132" s="107"/>
      <c r="H132" s="112" t="str">
        <f>IF(COUNT(G131,G133)=2,IF(G131&gt;G133,E131,E133),"")</f>
        <v>Vello Vasser (L-Viru)</v>
      </c>
      <c r="I132" s="107"/>
      <c r="J132" s="90"/>
      <c r="K132" s="90"/>
      <c r="L132" s="90"/>
      <c r="M132" s="90"/>
      <c r="N132" s="90"/>
      <c r="O132" s="90"/>
      <c r="P132" s="90"/>
      <c r="Q132" s="90"/>
      <c r="R132" s="18"/>
      <c r="S132" s="18"/>
      <c r="T132" s="18"/>
      <c r="U132" s="18"/>
      <c r="V132" s="18"/>
      <c r="W132" s="18"/>
    </row>
    <row r="133" spans="1:23" x14ac:dyDescent="0.2">
      <c r="A133" s="92"/>
      <c r="B133" s="92"/>
      <c r="C133" s="108"/>
      <c r="D133" s="105"/>
      <c r="E133" s="120" t="str">
        <f>IF(COUNT(E127,E129)=2,IF(E127&lt;E129,C127,C129),"")</f>
        <v>Toivo Kanep (Valga)</v>
      </c>
      <c r="F133" s="106"/>
      <c r="G133" s="102">
        <v>2</v>
      </c>
      <c r="H133" s="119" t="s">
        <v>31</v>
      </c>
      <c r="I133" s="98"/>
      <c r="J133" s="90"/>
      <c r="K133" s="90"/>
      <c r="L133" s="90"/>
      <c r="M133" s="90"/>
      <c r="N133" s="90"/>
      <c r="O133" s="90"/>
      <c r="P133" s="90"/>
      <c r="Q133" s="90"/>
      <c r="R133" s="18"/>
      <c r="S133" s="18"/>
      <c r="T133" s="18"/>
      <c r="U133" s="18"/>
      <c r="V133" s="18"/>
      <c r="W133" s="18"/>
    </row>
    <row r="134" spans="1:23" x14ac:dyDescent="0.2">
      <c r="A134" s="92"/>
      <c r="B134" s="92"/>
      <c r="C134" s="92"/>
      <c r="D134" s="98"/>
      <c r="E134" s="92"/>
      <c r="F134" s="92"/>
      <c r="G134" s="92"/>
      <c r="H134" s="98"/>
      <c r="I134" s="98"/>
      <c r="J134" s="90"/>
      <c r="K134" s="90"/>
      <c r="L134" s="90"/>
      <c r="M134" s="90"/>
      <c r="N134" s="90"/>
      <c r="O134" s="90"/>
      <c r="P134" s="90"/>
      <c r="Q134" s="90"/>
      <c r="R134" s="18"/>
      <c r="S134" s="18"/>
      <c r="T134" s="18"/>
      <c r="U134" s="18"/>
      <c r="V134" s="18"/>
      <c r="W134" s="18"/>
    </row>
    <row r="135" spans="1:23" ht="13.5" thickBot="1" x14ac:dyDescent="0.25">
      <c r="A135" s="92"/>
      <c r="B135" s="92"/>
      <c r="C135" s="92"/>
      <c r="D135" s="92"/>
      <c r="E135" s="98"/>
      <c r="F135" s="98"/>
      <c r="G135" s="92"/>
      <c r="H135" s="107" t="str">
        <f>IF(COUNT(G131,G133)=2,IF(G131&lt;G133,E131,E133),"")</f>
        <v>Toivo Kanep (Valga)</v>
      </c>
      <c r="I135" s="107"/>
      <c r="J135" s="90"/>
      <c r="K135" s="90"/>
      <c r="L135" s="90"/>
      <c r="M135" s="90"/>
      <c r="N135" s="90"/>
      <c r="O135" s="90"/>
      <c r="P135" s="90"/>
      <c r="Q135" s="90"/>
      <c r="R135" s="18"/>
      <c r="S135" s="18"/>
      <c r="T135" s="18"/>
      <c r="U135" s="18"/>
      <c r="V135" s="18"/>
      <c r="W135" s="18"/>
    </row>
    <row r="136" spans="1:23" x14ac:dyDescent="0.2">
      <c r="A136" s="94"/>
      <c r="B136" s="128"/>
      <c r="C136" s="96"/>
      <c r="D136" s="96"/>
      <c r="E136" s="96"/>
      <c r="F136" s="96"/>
      <c r="G136" s="122"/>
      <c r="H136" s="119" t="s">
        <v>32</v>
      </c>
      <c r="I136" s="93"/>
      <c r="J136" s="90"/>
      <c r="K136" s="90"/>
      <c r="L136" s="90"/>
      <c r="M136" s="90"/>
      <c r="N136" s="90"/>
      <c r="O136" s="90"/>
      <c r="P136" s="90"/>
      <c r="Q136" s="90"/>
      <c r="R136" s="18"/>
      <c r="S136" s="18"/>
      <c r="T136" s="18"/>
      <c r="U136" s="18"/>
      <c r="V136" s="18"/>
      <c r="W136" s="18"/>
    </row>
    <row r="137" spans="1:23" x14ac:dyDescent="0.2">
      <c r="A137" s="87"/>
      <c r="B137" s="88"/>
      <c r="C137" s="88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18"/>
      <c r="S137" s="18"/>
      <c r="T137" s="18"/>
      <c r="U137" s="18"/>
      <c r="V137" s="18"/>
      <c r="W137" s="18"/>
    </row>
    <row r="138" spans="1:23" x14ac:dyDescent="0.2">
      <c r="A138" s="111" t="s">
        <v>86</v>
      </c>
      <c r="B138" s="110"/>
      <c r="C138" s="110"/>
      <c r="D138" s="110"/>
      <c r="E138" s="110"/>
      <c r="F138" s="110"/>
      <c r="G138" s="110"/>
      <c r="H138" s="110"/>
      <c r="I138" s="110"/>
      <c r="J138" s="90"/>
      <c r="K138" s="90"/>
      <c r="L138" s="90"/>
      <c r="M138" s="90"/>
      <c r="N138" s="90"/>
      <c r="O138" s="90"/>
      <c r="P138" s="90"/>
      <c r="Q138" s="90"/>
      <c r="R138" s="18"/>
      <c r="S138" s="18"/>
      <c r="T138" s="18"/>
      <c r="U138" s="18"/>
      <c r="V138" s="18"/>
      <c r="W138" s="18"/>
    </row>
    <row r="139" spans="1:23" x14ac:dyDescent="0.2">
      <c r="A139" s="111"/>
      <c r="B139" s="110"/>
      <c r="C139" s="110"/>
      <c r="D139" s="110"/>
      <c r="E139" s="110"/>
      <c r="F139" s="110"/>
      <c r="G139" s="110"/>
      <c r="H139" s="110"/>
      <c r="I139" s="110"/>
      <c r="J139" s="90"/>
      <c r="K139" s="90"/>
      <c r="L139" s="90"/>
      <c r="M139" s="90"/>
      <c r="N139" s="90"/>
      <c r="O139" s="90"/>
      <c r="P139" s="90"/>
      <c r="Q139" s="90"/>
      <c r="R139" s="18"/>
      <c r="S139" s="18"/>
      <c r="T139" s="18"/>
      <c r="U139" s="18"/>
      <c r="V139" s="18"/>
      <c r="W139" s="18"/>
    </row>
    <row r="140" spans="1:23" ht="13.5" thickBot="1" x14ac:dyDescent="0.25">
      <c r="A140" s="110"/>
      <c r="B140" s="137"/>
      <c r="C140" s="137"/>
      <c r="D140" s="137"/>
      <c r="E140" s="137"/>
      <c r="F140" s="137"/>
      <c r="G140" s="137"/>
      <c r="H140" s="273" t="str">
        <f>B19</f>
        <v>Arvo Orgussaar (Jõgeva)</v>
      </c>
      <c r="I140" s="187"/>
      <c r="J140" s="90"/>
      <c r="K140" s="90"/>
      <c r="L140" s="90"/>
      <c r="M140" s="137"/>
      <c r="N140" s="90"/>
      <c r="O140" s="90"/>
      <c r="P140" s="90"/>
      <c r="Q140" s="90"/>
      <c r="R140" s="18"/>
      <c r="S140" s="18"/>
      <c r="T140" s="18"/>
      <c r="U140" s="18"/>
      <c r="V140" s="18"/>
      <c r="W140" s="18"/>
    </row>
    <row r="141" spans="1:23" x14ac:dyDescent="0.2">
      <c r="A141" s="110"/>
      <c r="B141" s="137"/>
      <c r="C141" s="137"/>
      <c r="D141" s="137"/>
      <c r="E141" s="137"/>
      <c r="F141" s="137"/>
      <c r="G141" s="137"/>
      <c r="H141" s="274" t="s">
        <v>33</v>
      </c>
      <c r="I141" s="275"/>
      <c r="J141" s="90"/>
      <c r="K141" s="90"/>
      <c r="L141" s="90"/>
      <c r="M141" s="90"/>
      <c r="N141" s="90"/>
      <c r="O141" s="90"/>
      <c r="P141" s="90"/>
      <c r="Q141" s="90"/>
      <c r="R141" s="18"/>
      <c r="S141" s="18"/>
      <c r="T141" s="18"/>
      <c r="U141" s="18"/>
      <c r="V141" s="18"/>
      <c r="W141" s="18"/>
    </row>
    <row r="142" spans="1:23" x14ac:dyDescent="0.2">
      <c r="A142" s="110"/>
      <c r="B142" s="137"/>
      <c r="C142" s="137"/>
      <c r="D142" s="137"/>
      <c r="E142" s="137"/>
      <c r="F142" s="137"/>
      <c r="G142" s="137"/>
      <c r="H142" s="187"/>
      <c r="I142" s="187"/>
      <c r="J142" s="90"/>
      <c r="K142" s="90"/>
      <c r="L142" s="90"/>
      <c r="M142" s="90"/>
      <c r="N142" s="90"/>
      <c r="O142" s="90"/>
      <c r="P142" s="90"/>
      <c r="Q142" s="90"/>
      <c r="R142" s="18"/>
      <c r="S142" s="18"/>
      <c r="T142" s="18"/>
      <c r="U142" s="18"/>
      <c r="V142" s="18"/>
      <c r="W142" s="18"/>
    </row>
    <row r="143" spans="1:23" ht="13.5" thickBot="1" x14ac:dyDescent="0.25">
      <c r="A143" s="110"/>
      <c r="B143" s="137"/>
      <c r="C143" s="137"/>
      <c r="D143" s="137"/>
      <c r="E143" s="137"/>
      <c r="F143" s="137"/>
      <c r="G143" s="137"/>
      <c r="H143" s="273" t="str">
        <f>B9</f>
        <v>Tõnu Ainsoo (Valga)</v>
      </c>
      <c r="I143" s="276"/>
      <c r="J143" s="90"/>
      <c r="K143" s="90"/>
      <c r="L143" s="90"/>
      <c r="M143" s="90"/>
      <c r="N143" s="90"/>
      <c r="O143" s="90"/>
      <c r="P143" s="90"/>
      <c r="Q143" s="90"/>
      <c r="R143" s="18"/>
      <c r="S143" s="18"/>
      <c r="T143" s="18"/>
      <c r="U143" s="18"/>
      <c r="V143" s="18"/>
      <c r="W143" s="18"/>
    </row>
    <row r="144" spans="1:23" x14ac:dyDescent="0.2">
      <c r="A144" s="110"/>
      <c r="B144" s="137"/>
      <c r="C144" s="137"/>
      <c r="D144" s="137"/>
      <c r="E144" s="137"/>
      <c r="F144" s="137"/>
      <c r="G144" s="137"/>
      <c r="H144" s="274" t="s">
        <v>35</v>
      </c>
      <c r="I144" s="192"/>
      <c r="J144" s="90"/>
      <c r="K144" s="90"/>
      <c r="L144" s="90"/>
      <c r="M144" s="90"/>
      <c r="N144" s="90"/>
      <c r="O144" s="90"/>
      <c r="P144" s="90"/>
      <c r="Q144" s="90"/>
      <c r="R144" s="18"/>
      <c r="S144" s="18"/>
      <c r="T144" s="18"/>
      <c r="U144" s="18"/>
      <c r="V144" s="18"/>
      <c r="W144" s="18"/>
    </row>
    <row r="145" spans="1:23" x14ac:dyDescent="0.2">
      <c r="A145" s="110"/>
      <c r="B145" s="137"/>
      <c r="C145" s="137"/>
      <c r="D145" s="137"/>
      <c r="E145" s="137"/>
      <c r="F145" s="137"/>
      <c r="G145" s="137"/>
      <c r="H145" s="187"/>
      <c r="I145" s="187"/>
      <c r="J145" s="90"/>
      <c r="K145" s="90"/>
      <c r="L145" s="90"/>
      <c r="M145" s="90"/>
      <c r="N145" s="90"/>
      <c r="O145" s="90"/>
      <c r="P145" s="90"/>
      <c r="Q145" s="90"/>
      <c r="R145" s="18"/>
      <c r="S145" s="18"/>
      <c r="T145" s="18"/>
      <c r="U145" s="18"/>
      <c r="V145" s="18"/>
      <c r="W145" s="18"/>
    </row>
    <row r="146" spans="1:23" ht="12.75" customHeight="1" thickBot="1" x14ac:dyDescent="0.25">
      <c r="A146" s="110"/>
      <c r="B146" s="137"/>
      <c r="C146" s="137"/>
      <c r="D146" s="137"/>
      <c r="E146" s="137"/>
      <c r="F146" s="137"/>
      <c r="G146" s="137"/>
      <c r="H146" s="273" t="str">
        <f>B13</f>
        <v>Mati Raud (Valga)</v>
      </c>
      <c r="I146" s="276"/>
      <c r="J146" s="90"/>
      <c r="K146" s="90"/>
      <c r="L146" s="90"/>
      <c r="M146" s="90"/>
      <c r="N146" s="90"/>
      <c r="O146" s="90"/>
      <c r="P146" s="90"/>
      <c r="Q146" s="90"/>
      <c r="R146" s="18"/>
      <c r="S146" s="18"/>
      <c r="T146" s="18"/>
      <c r="U146" s="18"/>
      <c r="V146" s="18"/>
      <c r="W146" s="18"/>
    </row>
    <row r="147" spans="1:23" x14ac:dyDescent="0.2">
      <c r="A147" s="110"/>
      <c r="B147" s="137"/>
      <c r="C147" s="137"/>
      <c r="D147" s="137"/>
      <c r="E147" s="137"/>
      <c r="F147" s="137"/>
      <c r="G147" s="137"/>
      <c r="H147" s="7" t="s">
        <v>36</v>
      </c>
      <c r="I147" s="192"/>
      <c r="J147" s="90"/>
      <c r="K147" s="90"/>
      <c r="L147" s="90"/>
      <c r="M147" s="90"/>
      <c r="N147" s="90"/>
      <c r="O147" s="90"/>
      <c r="P147" s="90"/>
      <c r="Q147" s="90"/>
      <c r="R147" s="18"/>
      <c r="S147" s="18"/>
      <c r="T147" s="18"/>
      <c r="U147" s="18"/>
      <c r="V147" s="18"/>
      <c r="W147" s="18"/>
    </row>
    <row r="148" spans="1:23" x14ac:dyDescent="0.2">
      <c r="A148" s="110"/>
      <c r="B148" s="137"/>
      <c r="C148" s="137"/>
      <c r="D148" s="137"/>
      <c r="E148" s="137"/>
      <c r="F148" s="137"/>
      <c r="G148" s="137"/>
      <c r="H148" s="192"/>
      <c r="I148" s="192"/>
      <c r="J148" s="90"/>
      <c r="K148" s="90"/>
      <c r="L148" s="90"/>
      <c r="M148" s="90"/>
      <c r="N148" s="90"/>
      <c r="O148" s="90"/>
      <c r="P148" s="90"/>
      <c r="Q148" s="90"/>
      <c r="R148" s="18"/>
      <c r="S148" s="18"/>
      <c r="T148" s="18"/>
      <c r="U148" s="18"/>
      <c r="V148" s="18"/>
      <c r="W148" s="18"/>
    </row>
    <row r="149" spans="1:23" ht="13.5" thickBot="1" x14ac:dyDescent="0.25">
      <c r="A149" s="110"/>
      <c r="B149" s="137"/>
      <c r="C149" s="137"/>
      <c r="D149" s="137"/>
      <c r="E149" s="137"/>
      <c r="F149" s="137"/>
      <c r="G149" s="137"/>
      <c r="H149" s="273" t="str">
        <f>B18</f>
        <v>Ivan Hütt (Valga)</v>
      </c>
      <c r="I149" s="276"/>
      <c r="J149" s="90"/>
      <c r="K149" s="90"/>
      <c r="L149" s="90"/>
      <c r="M149" s="90"/>
      <c r="N149" s="90"/>
      <c r="O149" s="90"/>
      <c r="P149" s="90"/>
      <c r="Q149" s="90"/>
      <c r="R149" s="18"/>
      <c r="S149" s="18"/>
      <c r="T149" s="18"/>
      <c r="U149" s="18"/>
      <c r="V149" s="18"/>
      <c r="W149" s="18"/>
    </row>
    <row r="150" spans="1:23" x14ac:dyDescent="0.2">
      <c r="A150" s="110"/>
      <c r="B150" s="137"/>
      <c r="C150" s="137"/>
      <c r="D150" s="137"/>
      <c r="E150" s="137"/>
      <c r="F150" s="137"/>
      <c r="G150" s="137"/>
      <c r="H150" s="277" t="s">
        <v>37</v>
      </c>
      <c r="I150" s="187"/>
      <c r="J150" s="90"/>
      <c r="K150" s="90"/>
      <c r="L150" s="90"/>
      <c r="M150" s="90"/>
      <c r="N150" s="90"/>
      <c r="O150" s="90"/>
      <c r="P150" s="90"/>
      <c r="Q150" s="90"/>
      <c r="R150" s="18"/>
      <c r="S150" s="18"/>
      <c r="T150" s="18"/>
      <c r="U150" s="18"/>
      <c r="V150" s="18"/>
      <c r="W150" s="18"/>
    </row>
    <row r="151" spans="1:23" hidden="1" x14ac:dyDescent="0.2">
      <c r="A151" s="110"/>
      <c r="B151" s="137"/>
      <c r="C151" s="137"/>
      <c r="D151" s="137"/>
      <c r="E151" s="137"/>
      <c r="F151" s="137"/>
      <c r="G151" s="137"/>
      <c r="J151" s="90"/>
      <c r="K151" s="90"/>
      <c r="L151" s="90"/>
      <c r="M151" s="90"/>
      <c r="N151" s="90"/>
      <c r="O151" s="90"/>
      <c r="P151" s="90"/>
      <c r="Q151" s="90"/>
      <c r="R151" s="18"/>
      <c r="S151" s="18"/>
      <c r="T151" s="18"/>
      <c r="U151" s="18"/>
      <c r="V151" s="18"/>
      <c r="W151" s="18"/>
    </row>
    <row r="152" spans="1:23" hidden="1" x14ac:dyDescent="0.2">
      <c r="A152" s="110"/>
      <c r="B152" s="137"/>
      <c r="C152" s="137"/>
      <c r="D152" s="137"/>
      <c r="E152" s="137"/>
      <c r="F152" s="137"/>
      <c r="G152" s="137"/>
      <c r="J152" s="90"/>
      <c r="K152" s="90"/>
      <c r="L152" s="90"/>
      <c r="M152" s="90"/>
      <c r="N152" s="90"/>
      <c r="O152" s="90"/>
      <c r="P152" s="90"/>
      <c r="Q152" s="90"/>
      <c r="R152" s="18"/>
      <c r="S152" s="18"/>
      <c r="T152" s="18"/>
      <c r="U152" s="18"/>
      <c r="V152" s="18"/>
      <c r="W152" s="18"/>
    </row>
    <row r="153" spans="1:23" hidden="1" x14ac:dyDescent="0.2">
      <c r="A153" s="110"/>
      <c r="B153" s="137"/>
      <c r="C153" s="137"/>
      <c r="D153" s="137"/>
      <c r="E153" s="137"/>
      <c r="F153" s="137"/>
      <c r="G153" s="137"/>
      <c r="J153" s="90"/>
      <c r="K153" s="90"/>
      <c r="L153" s="90"/>
      <c r="M153" s="90"/>
      <c r="N153" s="90"/>
      <c r="O153" s="90"/>
      <c r="P153" s="90"/>
      <c r="Q153" s="90"/>
      <c r="R153" s="18"/>
      <c r="S153" s="18"/>
      <c r="T153" s="18"/>
      <c r="U153" s="18"/>
      <c r="V153" s="18"/>
      <c r="W153" s="18"/>
    </row>
    <row r="154" spans="1:23" hidden="1" x14ac:dyDescent="0.2">
      <c r="A154" s="18"/>
      <c r="B154" s="137"/>
      <c r="C154" s="137"/>
      <c r="D154" s="137"/>
      <c r="E154" s="137"/>
      <c r="F154" s="137"/>
      <c r="G154" s="137"/>
      <c r="I154" s="18"/>
      <c r="J154" s="90"/>
      <c r="K154" s="90"/>
      <c r="L154" s="90"/>
      <c r="M154" s="90"/>
      <c r="N154" s="90"/>
      <c r="O154" s="90"/>
      <c r="P154" s="90"/>
      <c r="Q154" s="90"/>
      <c r="R154" s="18"/>
      <c r="S154" s="18"/>
      <c r="T154" s="18"/>
      <c r="U154" s="18"/>
      <c r="V154" s="18"/>
      <c r="W154" s="18"/>
    </row>
    <row r="155" spans="1:23" hidden="1" x14ac:dyDescent="0.2">
      <c r="A155" s="18"/>
      <c r="B155" s="137"/>
      <c r="C155" s="137"/>
      <c r="D155" s="137"/>
      <c r="E155" s="137"/>
      <c r="F155" s="137"/>
      <c r="G155" s="137"/>
      <c r="H155" s="137"/>
      <c r="I155" s="137"/>
      <c r="J155" s="18"/>
      <c r="K155" s="18"/>
      <c r="M155" s="18"/>
      <c r="N155" s="18"/>
      <c r="O155" s="18"/>
      <c r="Q155" s="18"/>
      <c r="R155" s="18"/>
      <c r="S155" s="18"/>
      <c r="T155" s="18"/>
      <c r="U155" s="18"/>
      <c r="V155" s="18"/>
      <c r="W155" s="18"/>
    </row>
    <row r="156" spans="1:23" hidden="1" x14ac:dyDescent="0.2">
      <c r="A156" s="18"/>
      <c r="B156" s="18"/>
      <c r="E156" s="18"/>
      <c r="F156" s="18"/>
      <c r="G156" s="18"/>
      <c r="H156" s="137"/>
      <c r="I156" s="137"/>
      <c r="J156" s="18"/>
      <c r="K156" s="18"/>
      <c r="M156" s="18"/>
      <c r="N156" s="18"/>
      <c r="O156" s="18"/>
      <c r="Q156" s="18"/>
      <c r="R156" s="18"/>
      <c r="S156" s="18"/>
      <c r="T156" s="18"/>
      <c r="U156" s="18"/>
      <c r="V156" s="18"/>
      <c r="W156" s="18"/>
    </row>
    <row r="157" spans="1:23" hidden="1" x14ac:dyDescent="0.2">
      <c r="A157" s="18"/>
      <c r="B157" s="18"/>
      <c r="E157" s="18"/>
      <c r="F157" s="18"/>
      <c r="G157" s="18"/>
      <c r="I157" s="18"/>
      <c r="J157" s="18"/>
      <c r="K157" s="18"/>
      <c r="M157" s="18"/>
      <c r="N157" s="18"/>
      <c r="O157" s="18"/>
      <c r="Q157" s="18"/>
      <c r="R157" s="18"/>
      <c r="S157" s="18"/>
      <c r="T157" s="18"/>
      <c r="U157" s="18"/>
      <c r="V157" s="18"/>
      <c r="W157" s="18"/>
    </row>
    <row r="158" spans="1:23" hidden="1" x14ac:dyDescent="0.2">
      <c r="A158" s="18"/>
      <c r="B158" s="18"/>
      <c r="E158" s="18"/>
      <c r="F158" s="18"/>
      <c r="G158" s="18"/>
      <c r="I158" s="18"/>
      <c r="J158" s="18"/>
      <c r="K158" s="18"/>
      <c r="M158" s="18"/>
      <c r="N158" s="18"/>
      <c r="O158" s="18"/>
      <c r="Q158" s="18"/>
      <c r="R158" s="18"/>
      <c r="S158" s="18"/>
      <c r="T158" s="18"/>
      <c r="U158" s="18"/>
      <c r="V158" s="18"/>
      <c r="W158" s="18"/>
    </row>
    <row r="159" spans="1:23" hidden="1" x14ac:dyDescent="0.2">
      <c r="A159" s="18"/>
      <c r="B159" s="18"/>
      <c r="E159" s="18"/>
      <c r="F159" s="18"/>
      <c r="G159" s="18"/>
      <c r="I159" s="18"/>
      <c r="J159" s="18"/>
      <c r="K159" s="18"/>
      <c r="M159" s="18"/>
      <c r="N159" s="18"/>
      <c r="O159" s="18"/>
      <c r="Q159" s="18"/>
      <c r="R159" s="18"/>
      <c r="S159" s="18"/>
      <c r="T159" s="18"/>
      <c r="U159" s="18"/>
      <c r="V159" s="18"/>
      <c r="W159" s="18"/>
    </row>
    <row r="160" spans="1:23" hidden="1" x14ac:dyDescent="0.2">
      <c r="A160" s="18"/>
      <c r="B160" s="18"/>
      <c r="E160" s="18"/>
      <c r="F160" s="18"/>
      <c r="G160" s="18"/>
      <c r="I160" s="18"/>
      <c r="J160" s="18"/>
      <c r="K160" s="18"/>
      <c r="M160" s="18"/>
      <c r="N160" s="18"/>
      <c r="O160" s="18"/>
      <c r="Q160" s="18"/>
      <c r="R160" s="18"/>
      <c r="S160" s="18"/>
      <c r="T160" s="18"/>
      <c r="U160" s="18"/>
      <c r="V160" s="18"/>
      <c r="W160" s="18"/>
    </row>
    <row r="161" spans="1:23" hidden="1" x14ac:dyDescent="0.2">
      <c r="A161" s="18"/>
      <c r="B161" s="18"/>
      <c r="E161" s="18"/>
      <c r="F161" s="18"/>
      <c r="G161" s="18"/>
      <c r="I161" s="18"/>
      <c r="J161" s="18"/>
      <c r="K161" s="18"/>
      <c r="M161" s="18"/>
      <c r="N161" s="18"/>
      <c r="O161" s="18"/>
      <c r="Q161" s="18"/>
      <c r="R161" s="18"/>
      <c r="S161" s="18"/>
      <c r="T161" s="18"/>
      <c r="U161" s="18"/>
      <c r="V161" s="18"/>
      <c r="W161" s="18"/>
    </row>
    <row r="162" spans="1:23" hidden="1" x14ac:dyDescent="0.2">
      <c r="A162" s="18"/>
      <c r="B162" s="18"/>
      <c r="E162" s="18"/>
      <c r="F162" s="18"/>
      <c r="G162" s="18"/>
      <c r="I162" s="18"/>
      <c r="J162" s="18"/>
      <c r="K162" s="18"/>
      <c r="M162" s="18"/>
      <c r="N162" s="18"/>
      <c r="O162" s="18"/>
      <c r="Q162" s="18"/>
      <c r="R162" s="18"/>
      <c r="S162" s="18"/>
      <c r="T162" s="18"/>
      <c r="U162" s="18"/>
      <c r="V162" s="18"/>
      <c r="W162" s="18"/>
    </row>
    <row r="163" spans="1:23" hidden="1" x14ac:dyDescent="0.2">
      <c r="A163" s="18"/>
      <c r="B163" s="18"/>
      <c r="E163" s="18"/>
      <c r="F163" s="18"/>
      <c r="G163" s="18"/>
      <c r="I163" s="18"/>
      <c r="J163" s="18"/>
      <c r="K163" s="18"/>
      <c r="M163" s="18"/>
      <c r="N163" s="18"/>
      <c r="O163" s="18"/>
      <c r="Q163" s="18"/>
      <c r="R163" s="18"/>
      <c r="S163" s="18"/>
      <c r="T163" s="18"/>
      <c r="U163" s="18"/>
      <c r="V163" s="18"/>
      <c r="W163" s="18"/>
    </row>
    <row r="164" spans="1:23" hidden="1" x14ac:dyDescent="0.2">
      <c r="A164" s="18"/>
      <c r="B164" s="18"/>
      <c r="E164" s="18"/>
      <c r="F164" s="18"/>
      <c r="G164" s="18"/>
      <c r="I164" s="18"/>
      <c r="J164" s="18"/>
      <c r="K164" s="18"/>
      <c r="M164" s="18"/>
      <c r="N164" s="18"/>
      <c r="O164" s="18"/>
      <c r="Q164" s="18"/>
      <c r="R164" s="18"/>
      <c r="S164" s="18"/>
      <c r="T164" s="18"/>
      <c r="U164" s="18"/>
      <c r="V164" s="18"/>
      <c r="W164" s="18"/>
    </row>
    <row r="165" spans="1:23" hidden="1" x14ac:dyDescent="0.2">
      <c r="A165" s="18"/>
      <c r="B165" s="18"/>
      <c r="E165" s="18"/>
      <c r="F165" s="18"/>
      <c r="G165" s="18"/>
      <c r="I165" s="18"/>
      <c r="J165" s="18"/>
      <c r="K165" s="18"/>
      <c r="M165" s="18"/>
      <c r="N165" s="18"/>
      <c r="O165" s="18"/>
      <c r="Q165" s="18"/>
      <c r="R165" s="18"/>
      <c r="S165" s="18"/>
      <c r="T165" s="18"/>
      <c r="U165" s="18"/>
      <c r="V165" s="18"/>
      <c r="W165" s="18"/>
    </row>
    <row r="166" spans="1:23" hidden="1" x14ac:dyDescent="0.2">
      <c r="A166" s="18"/>
      <c r="B166" s="18"/>
      <c r="E166" s="18"/>
      <c r="F166" s="18"/>
      <c r="G166" s="18"/>
      <c r="I166" s="18"/>
      <c r="J166" s="18"/>
      <c r="K166" s="18"/>
      <c r="M166" s="18"/>
      <c r="N166" s="18"/>
      <c r="O166" s="18"/>
      <c r="Q166" s="18"/>
      <c r="R166" s="18"/>
      <c r="S166" s="18"/>
      <c r="T166" s="18"/>
      <c r="U166" s="18"/>
      <c r="V166" s="18"/>
      <c r="W166" s="18"/>
    </row>
    <row r="167" spans="1:23" hidden="1" x14ac:dyDescent="0.2">
      <c r="A167" s="18"/>
      <c r="B167" s="18"/>
      <c r="E167" s="18"/>
      <c r="F167" s="18"/>
      <c r="G167" s="18"/>
      <c r="I167" s="18"/>
      <c r="J167" s="18"/>
      <c r="K167" s="18"/>
      <c r="M167" s="18"/>
      <c r="N167" s="18"/>
      <c r="O167" s="18"/>
      <c r="Q167" s="18"/>
      <c r="R167" s="18"/>
      <c r="S167" s="18"/>
      <c r="T167" s="18"/>
      <c r="U167" s="18"/>
      <c r="V167" s="18"/>
      <c r="W167" s="18"/>
    </row>
    <row r="168" spans="1:23" hidden="1" x14ac:dyDescent="0.2">
      <c r="A168" s="18"/>
      <c r="B168" s="18"/>
      <c r="E168" s="18"/>
      <c r="F168" s="18"/>
      <c r="G168" s="18"/>
      <c r="I168" s="18"/>
      <c r="J168" s="18"/>
      <c r="K168" s="18"/>
      <c r="M168" s="18"/>
      <c r="N168" s="18"/>
      <c r="O168" s="18"/>
      <c r="Q168" s="18"/>
      <c r="R168" s="18"/>
      <c r="S168" s="18"/>
      <c r="T168" s="18"/>
      <c r="U168" s="18"/>
      <c r="V168" s="18"/>
      <c r="W168" s="18"/>
    </row>
    <row r="169" spans="1:23" hidden="1" x14ac:dyDescent="0.2">
      <c r="A169" s="18"/>
      <c r="B169" s="18"/>
      <c r="E169" s="18"/>
      <c r="F169" s="18"/>
      <c r="G169" s="18"/>
      <c r="I169" s="18"/>
      <c r="J169" s="18"/>
      <c r="K169" s="18"/>
      <c r="M169" s="18"/>
      <c r="N169" s="18"/>
      <c r="O169" s="18"/>
      <c r="Q169" s="18"/>
      <c r="R169" s="18"/>
      <c r="S169" s="18"/>
      <c r="T169" s="18"/>
      <c r="U169" s="18"/>
      <c r="V169" s="18"/>
      <c r="W169" s="18"/>
    </row>
    <row r="170" spans="1:23" hidden="1" x14ac:dyDescent="0.2">
      <c r="A170" s="18"/>
      <c r="B170" s="18"/>
      <c r="E170" s="18"/>
      <c r="F170" s="18"/>
      <c r="G170" s="18"/>
      <c r="I170" s="18"/>
      <c r="J170" s="18"/>
      <c r="K170" s="18"/>
      <c r="M170" s="18"/>
      <c r="N170" s="18"/>
      <c r="O170" s="18"/>
      <c r="Q170" s="18"/>
      <c r="R170" s="18"/>
      <c r="S170" s="18"/>
      <c r="T170" s="18"/>
      <c r="U170" s="18"/>
      <c r="V170" s="18"/>
      <c r="W170" s="18"/>
    </row>
    <row r="171" spans="1:23" hidden="1" x14ac:dyDescent="0.2">
      <c r="A171" s="18"/>
      <c r="B171" s="18"/>
      <c r="E171" s="18"/>
      <c r="F171" s="18"/>
      <c r="G171" s="18"/>
      <c r="I171" s="18"/>
      <c r="J171" s="18"/>
      <c r="K171" s="18"/>
      <c r="M171" s="18"/>
      <c r="N171" s="18"/>
      <c r="O171" s="18"/>
      <c r="Q171" s="18"/>
      <c r="R171" s="18"/>
      <c r="S171" s="18"/>
      <c r="T171" s="18"/>
      <c r="U171" s="18"/>
      <c r="V171" s="18"/>
      <c r="W171" s="18"/>
    </row>
    <row r="172" spans="1:23" hidden="1" x14ac:dyDescent="0.2">
      <c r="A172" s="18"/>
      <c r="B172" s="18"/>
      <c r="E172" s="18"/>
      <c r="F172" s="18"/>
      <c r="G172" s="18"/>
      <c r="I172" s="18"/>
      <c r="J172" s="18"/>
      <c r="K172" s="18"/>
      <c r="M172" s="18"/>
      <c r="N172" s="18"/>
      <c r="O172" s="18"/>
      <c r="Q172" s="18"/>
      <c r="R172" s="18"/>
      <c r="S172" s="18"/>
      <c r="T172" s="18"/>
      <c r="U172" s="18"/>
      <c r="V172" s="18"/>
      <c r="W172" s="18"/>
    </row>
    <row r="173" spans="1:23" hidden="1" x14ac:dyDescent="0.2">
      <c r="A173" s="18"/>
      <c r="B173" s="18"/>
      <c r="E173" s="18"/>
      <c r="F173" s="18"/>
      <c r="G173" s="18"/>
      <c r="I173" s="18"/>
      <c r="J173" s="18"/>
      <c r="K173" s="18"/>
      <c r="M173" s="18"/>
      <c r="N173" s="18"/>
      <c r="O173" s="18"/>
      <c r="Q173" s="18"/>
      <c r="R173" s="18"/>
      <c r="S173" s="18"/>
      <c r="T173" s="18"/>
      <c r="U173" s="18"/>
      <c r="V173" s="18"/>
      <c r="W173" s="18"/>
    </row>
    <row r="174" spans="1:23" hidden="1" x14ac:dyDescent="0.2">
      <c r="A174" s="18"/>
      <c r="B174" s="18"/>
      <c r="E174" s="18"/>
      <c r="F174" s="18"/>
      <c r="G174" s="18"/>
      <c r="I174" s="18"/>
      <c r="J174" s="18"/>
      <c r="K174" s="18"/>
      <c r="M174" s="18"/>
      <c r="N174" s="18"/>
      <c r="O174" s="18"/>
      <c r="Q174" s="18"/>
      <c r="R174" s="18"/>
      <c r="S174" s="18"/>
      <c r="T174" s="18"/>
      <c r="U174" s="18"/>
      <c r="V174" s="18"/>
      <c r="W174" s="18"/>
    </row>
    <row r="175" spans="1:23" hidden="1" x14ac:dyDescent="0.2">
      <c r="A175" s="18"/>
      <c r="B175" s="18"/>
      <c r="E175" s="18"/>
      <c r="F175" s="18"/>
      <c r="G175" s="18"/>
      <c r="I175" s="18"/>
      <c r="J175" s="18"/>
      <c r="K175" s="18"/>
      <c r="M175" s="18"/>
      <c r="N175" s="18"/>
      <c r="O175" s="18"/>
      <c r="Q175" s="18"/>
      <c r="R175" s="18"/>
      <c r="S175" s="18"/>
      <c r="T175" s="18"/>
      <c r="U175" s="18"/>
      <c r="V175" s="18"/>
      <c r="W175" s="18"/>
    </row>
    <row r="176" spans="1:23" hidden="1" x14ac:dyDescent="0.2">
      <c r="A176" s="18"/>
      <c r="B176" s="18"/>
      <c r="E176" s="18"/>
      <c r="F176" s="18"/>
      <c r="G176" s="18"/>
      <c r="I176" s="18"/>
      <c r="J176" s="18"/>
      <c r="K176" s="18"/>
      <c r="M176" s="18"/>
      <c r="N176" s="18"/>
      <c r="O176" s="18"/>
      <c r="Q176" s="18"/>
      <c r="R176" s="18"/>
      <c r="S176" s="18"/>
      <c r="T176" s="18"/>
      <c r="U176" s="18"/>
      <c r="V176" s="18"/>
      <c r="W176" s="18"/>
    </row>
    <row r="177" spans="1:23" hidden="1" x14ac:dyDescent="0.2">
      <c r="A177" s="18"/>
      <c r="B177" s="18"/>
      <c r="E177" s="18"/>
      <c r="F177" s="18"/>
      <c r="G177" s="18"/>
      <c r="I177" s="18"/>
      <c r="J177" s="18"/>
      <c r="K177" s="18"/>
      <c r="M177" s="18"/>
      <c r="N177" s="18"/>
      <c r="O177" s="18"/>
      <c r="Q177" s="18"/>
      <c r="R177" s="18"/>
      <c r="S177" s="18"/>
      <c r="T177" s="18"/>
      <c r="U177" s="18"/>
      <c r="V177" s="18"/>
      <c r="W177" s="18"/>
    </row>
    <row r="178" spans="1:23" hidden="1" x14ac:dyDescent="0.2">
      <c r="A178" s="18"/>
      <c r="B178" s="18"/>
      <c r="E178" s="18"/>
      <c r="F178" s="18"/>
      <c r="G178" s="18"/>
      <c r="I178" s="18"/>
      <c r="J178" s="18"/>
      <c r="K178" s="18"/>
      <c r="M178" s="18"/>
      <c r="N178" s="18"/>
      <c r="O178" s="18"/>
      <c r="Q178" s="18"/>
      <c r="R178" s="18"/>
      <c r="S178" s="18"/>
      <c r="T178" s="18"/>
      <c r="U178" s="18"/>
      <c r="V178" s="18"/>
      <c r="W178" s="18"/>
    </row>
    <row r="179" spans="1:23" hidden="1" x14ac:dyDescent="0.2">
      <c r="A179" s="18"/>
      <c r="B179" s="18"/>
      <c r="E179" s="18"/>
      <c r="F179" s="18"/>
      <c r="G179" s="18"/>
      <c r="I179" s="18"/>
      <c r="J179" s="18"/>
      <c r="K179" s="18"/>
      <c r="M179" s="18"/>
      <c r="N179" s="18"/>
      <c r="O179" s="18"/>
      <c r="Q179" s="18"/>
      <c r="R179" s="18"/>
      <c r="S179" s="18"/>
      <c r="T179" s="18"/>
      <c r="U179" s="18"/>
      <c r="V179" s="18"/>
      <c r="W179" s="18"/>
    </row>
    <row r="180" spans="1:23" hidden="1" x14ac:dyDescent="0.2">
      <c r="B180" s="18"/>
      <c r="E180" s="18"/>
      <c r="F180" s="18"/>
      <c r="G180" s="18"/>
      <c r="I180" s="18"/>
      <c r="J180" s="18"/>
      <c r="K180" s="18"/>
      <c r="M180" s="18"/>
      <c r="N180" s="53"/>
      <c r="O180" s="18"/>
      <c r="Q180" s="18"/>
      <c r="R180" s="18"/>
      <c r="S180" s="18"/>
      <c r="T180" s="18"/>
      <c r="U180" s="18"/>
      <c r="V180" s="18"/>
      <c r="W180" s="18"/>
    </row>
    <row r="181" spans="1:23" hidden="1" x14ac:dyDescent="0.2">
      <c r="B181" s="18"/>
      <c r="E181" s="18"/>
      <c r="F181" s="18"/>
      <c r="G181" s="18"/>
      <c r="I181" s="18"/>
      <c r="J181" s="18"/>
      <c r="K181" s="18"/>
      <c r="M181" s="18"/>
      <c r="N181" s="53"/>
      <c r="O181" s="18"/>
      <c r="Q181" s="18"/>
      <c r="R181" s="18"/>
      <c r="S181" s="18"/>
      <c r="T181" s="18"/>
      <c r="U181" s="18"/>
      <c r="V181" s="18"/>
      <c r="W181" s="18"/>
    </row>
    <row r="182" spans="1:23" hidden="1" x14ac:dyDescent="0.2">
      <c r="B182" s="18"/>
      <c r="E182" s="18"/>
      <c r="F182" s="18"/>
      <c r="G182" s="18"/>
      <c r="I182" s="18"/>
      <c r="J182" s="18"/>
      <c r="K182" s="18"/>
      <c r="M182" s="18"/>
      <c r="N182" s="53"/>
      <c r="O182" s="18"/>
      <c r="Q182" s="18"/>
      <c r="R182" s="18"/>
      <c r="S182" s="18"/>
      <c r="T182" s="18"/>
      <c r="U182" s="18"/>
      <c r="V182" s="18"/>
      <c r="W182" s="18"/>
    </row>
    <row r="183" spans="1:23" hidden="1" x14ac:dyDescent="0.2">
      <c r="B183" s="18"/>
      <c r="E183" s="18"/>
      <c r="F183" s="18"/>
      <c r="G183" s="18"/>
      <c r="I183" s="18"/>
      <c r="J183" s="18"/>
      <c r="K183" s="18"/>
      <c r="M183" s="18"/>
      <c r="N183" s="53"/>
      <c r="O183" s="18"/>
      <c r="Q183" s="18"/>
      <c r="R183" s="18"/>
      <c r="S183" s="18"/>
      <c r="T183" s="18"/>
      <c r="U183" s="18"/>
      <c r="V183" s="18"/>
      <c r="W183" s="18"/>
    </row>
    <row r="184" spans="1:23" hidden="1" x14ac:dyDescent="0.2">
      <c r="B184" s="18"/>
      <c r="E184" s="18"/>
      <c r="F184" s="18"/>
      <c r="G184" s="18"/>
      <c r="I184" s="18"/>
      <c r="J184" s="18"/>
      <c r="K184" s="18"/>
      <c r="M184" s="18"/>
      <c r="N184" s="53"/>
      <c r="O184" s="18"/>
      <c r="Q184" s="18"/>
      <c r="R184" s="18"/>
      <c r="S184" s="18"/>
      <c r="T184" s="18"/>
      <c r="U184" s="18"/>
      <c r="V184" s="18"/>
      <c r="W184" s="18"/>
    </row>
    <row r="185" spans="1:23" hidden="1" x14ac:dyDescent="0.2">
      <c r="B185" s="18"/>
      <c r="E185" s="18"/>
      <c r="F185" s="18"/>
      <c r="G185" s="18"/>
      <c r="I185" s="18"/>
      <c r="J185" s="18"/>
      <c r="K185" s="18"/>
      <c r="M185" s="18"/>
      <c r="N185" s="53"/>
      <c r="O185" s="18"/>
      <c r="Q185" s="18"/>
      <c r="R185" s="18"/>
      <c r="S185" s="18"/>
      <c r="T185" s="18"/>
      <c r="U185" s="18"/>
      <c r="V185" s="18"/>
      <c r="W185" s="18"/>
    </row>
    <row r="186" spans="1:23" hidden="1" x14ac:dyDescent="0.2">
      <c r="B186" s="18"/>
      <c r="E186" s="18"/>
      <c r="F186" s="18"/>
      <c r="G186" s="18"/>
      <c r="I186" s="18"/>
      <c r="J186" s="18"/>
      <c r="K186" s="18"/>
      <c r="M186" s="18"/>
      <c r="N186" s="53"/>
      <c r="O186" s="18"/>
      <c r="Q186" s="18"/>
      <c r="R186" s="18"/>
      <c r="S186" s="18"/>
      <c r="T186" s="18"/>
      <c r="U186" s="18"/>
      <c r="V186" s="18"/>
      <c r="W186" s="18"/>
    </row>
    <row r="187" spans="1:23" hidden="1" x14ac:dyDescent="0.2">
      <c r="B187" s="18"/>
      <c r="E187" s="18"/>
      <c r="F187" s="18"/>
      <c r="G187" s="18"/>
      <c r="I187" s="18"/>
      <c r="J187" s="18"/>
      <c r="K187" s="18"/>
      <c r="M187" s="18"/>
      <c r="N187" s="53"/>
      <c r="O187" s="18"/>
      <c r="Q187" s="18"/>
      <c r="R187" s="18"/>
      <c r="S187" s="18"/>
      <c r="T187" s="18"/>
      <c r="U187" s="18"/>
      <c r="V187" s="18"/>
      <c r="W187" s="18"/>
    </row>
    <row r="188" spans="1:23" hidden="1" x14ac:dyDescent="0.2">
      <c r="B188" s="18"/>
      <c r="E188" s="18"/>
      <c r="F188" s="18"/>
      <c r="G188" s="18"/>
      <c r="I188" s="18"/>
      <c r="J188" s="18"/>
      <c r="K188" s="18"/>
      <c r="M188" s="18"/>
      <c r="N188" s="53"/>
      <c r="O188" s="18"/>
      <c r="Q188" s="18"/>
      <c r="R188" s="18"/>
      <c r="S188" s="18"/>
      <c r="T188" s="18"/>
      <c r="U188" s="18"/>
      <c r="V188" s="18"/>
      <c r="W188" s="18"/>
    </row>
    <row r="189" spans="1:23" hidden="1" x14ac:dyDescent="0.2">
      <c r="B189" s="18"/>
      <c r="E189" s="18"/>
      <c r="F189" s="18"/>
      <c r="G189" s="18"/>
      <c r="I189" s="18"/>
      <c r="J189" s="18"/>
      <c r="K189" s="18"/>
      <c r="M189" s="18"/>
      <c r="N189" s="53"/>
      <c r="O189" s="18"/>
      <c r="Q189" s="18"/>
      <c r="R189" s="18"/>
      <c r="S189" s="18"/>
      <c r="T189" s="18"/>
      <c r="U189" s="18"/>
      <c r="V189" s="18"/>
      <c r="W189" s="18"/>
    </row>
    <row r="190" spans="1:23" hidden="1" x14ac:dyDescent="0.2">
      <c r="B190" s="18"/>
      <c r="E190" s="18"/>
      <c r="F190" s="18"/>
      <c r="G190" s="18"/>
      <c r="I190" s="18"/>
      <c r="J190" s="18"/>
      <c r="K190" s="18"/>
      <c r="M190" s="18"/>
      <c r="N190" s="53"/>
      <c r="O190" s="18"/>
      <c r="Q190" s="18"/>
      <c r="R190" s="18"/>
      <c r="S190" s="18"/>
      <c r="T190" s="18"/>
      <c r="U190" s="18"/>
      <c r="V190" s="18"/>
      <c r="W190" s="18"/>
    </row>
    <row r="191" spans="1:23" hidden="1" x14ac:dyDescent="0.2">
      <c r="B191" s="18"/>
      <c r="E191" s="18"/>
      <c r="F191" s="18"/>
      <c r="G191" s="18"/>
      <c r="I191" s="18"/>
      <c r="J191" s="18"/>
      <c r="K191" s="18"/>
      <c r="M191" s="18"/>
      <c r="N191" s="53"/>
      <c r="O191" s="18"/>
      <c r="Q191" s="18"/>
      <c r="R191" s="18"/>
      <c r="S191" s="18"/>
      <c r="T191" s="18"/>
      <c r="U191" s="18"/>
      <c r="V191" s="18"/>
      <c r="W191" s="18"/>
    </row>
    <row r="192" spans="1:23" hidden="1" x14ac:dyDescent="0.2">
      <c r="B192" s="18"/>
      <c r="E192" s="18"/>
      <c r="F192" s="18"/>
      <c r="G192" s="18"/>
      <c r="I192" s="18"/>
      <c r="J192" s="18"/>
      <c r="K192" s="18"/>
      <c r="M192" s="18"/>
      <c r="N192" s="53"/>
      <c r="O192" s="18"/>
      <c r="Q192" s="18"/>
      <c r="R192" s="18"/>
      <c r="S192" s="18"/>
      <c r="T192" s="18"/>
      <c r="U192" s="18"/>
      <c r="V192" s="18"/>
      <c r="W192" s="18"/>
    </row>
    <row r="193" spans="1:23" hidden="1" x14ac:dyDescent="0.2">
      <c r="B193" s="18"/>
      <c r="E193" s="18"/>
      <c r="F193" s="18"/>
      <c r="G193" s="18"/>
      <c r="I193" s="18"/>
      <c r="J193" s="18"/>
      <c r="K193" s="18"/>
      <c r="M193" s="18"/>
      <c r="N193" s="53"/>
      <c r="O193" s="18"/>
      <c r="Q193" s="18"/>
      <c r="R193" s="18"/>
      <c r="S193" s="18"/>
      <c r="T193" s="18"/>
      <c r="U193" s="18"/>
      <c r="V193" s="18"/>
      <c r="W193" s="18"/>
    </row>
    <row r="194" spans="1:23" hidden="1" x14ac:dyDescent="0.2">
      <c r="B194" s="18"/>
      <c r="E194" s="18"/>
      <c r="F194" s="18"/>
      <c r="G194" s="18"/>
      <c r="I194" s="18"/>
      <c r="J194" s="18"/>
      <c r="K194" s="18"/>
      <c r="M194" s="18"/>
      <c r="N194" s="53"/>
      <c r="O194" s="18"/>
      <c r="Q194" s="18"/>
      <c r="R194" s="18"/>
      <c r="S194" s="18"/>
      <c r="T194" s="18"/>
      <c r="U194" s="18"/>
      <c r="V194" s="18"/>
      <c r="W194" s="18"/>
    </row>
    <row r="195" spans="1:23" hidden="1" x14ac:dyDescent="0.2">
      <c r="B195" s="18"/>
      <c r="E195" s="18"/>
      <c r="F195" s="18"/>
      <c r="G195" s="18"/>
      <c r="I195" s="18"/>
      <c r="J195" s="18"/>
      <c r="K195" s="18"/>
      <c r="M195" s="18"/>
      <c r="N195" s="53"/>
      <c r="O195" s="18"/>
      <c r="Q195" s="18"/>
      <c r="R195" s="18"/>
      <c r="S195" s="18"/>
      <c r="T195" s="18"/>
      <c r="U195" s="18"/>
      <c r="V195" s="18"/>
      <c r="W195" s="18"/>
    </row>
    <row r="196" spans="1:23" hidden="1" x14ac:dyDescent="0.2">
      <c r="B196" s="18"/>
      <c r="E196" s="18"/>
      <c r="F196" s="18"/>
      <c r="G196" s="18"/>
      <c r="I196" s="18"/>
      <c r="J196" s="18"/>
      <c r="K196" s="18"/>
      <c r="M196" s="18"/>
      <c r="N196" s="53"/>
      <c r="O196" s="18"/>
      <c r="Q196" s="18"/>
      <c r="R196" s="18"/>
      <c r="S196" s="18"/>
      <c r="T196" s="18"/>
      <c r="U196" s="18"/>
      <c r="V196" s="18"/>
      <c r="W196" s="18"/>
    </row>
    <row r="197" spans="1:23" hidden="1" x14ac:dyDescent="0.2">
      <c r="B197" s="18"/>
      <c r="E197" s="18"/>
      <c r="F197" s="18"/>
      <c r="G197" s="18"/>
      <c r="I197" s="18"/>
      <c r="J197" s="18"/>
      <c r="K197" s="18"/>
      <c r="M197" s="18"/>
      <c r="N197" s="53"/>
      <c r="O197" s="18"/>
      <c r="Q197" s="18"/>
      <c r="R197" s="18"/>
      <c r="S197" s="18"/>
      <c r="T197" s="18"/>
      <c r="U197" s="18"/>
      <c r="V197" s="18"/>
      <c r="W197" s="18"/>
    </row>
    <row r="198" spans="1:23" hidden="1" x14ac:dyDescent="0.2">
      <c r="B198" s="18"/>
      <c r="E198" s="18"/>
      <c r="F198" s="18"/>
      <c r="G198" s="18"/>
      <c r="I198" s="18"/>
      <c r="J198" s="18"/>
      <c r="K198" s="18"/>
      <c r="M198" s="53"/>
      <c r="N198" s="18"/>
      <c r="O198" s="18"/>
      <c r="Q198" s="18"/>
      <c r="R198" s="18"/>
      <c r="S198" s="18"/>
      <c r="T198" s="18"/>
      <c r="U198" s="18"/>
      <c r="V198" s="18"/>
      <c r="W198" s="18"/>
    </row>
    <row r="199" spans="1:23" hidden="1" x14ac:dyDescent="0.2">
      <c r="B199" s="18"/>
      <c r="E199" s="18"/>
      <c r="F199" s="18"/>
      <c r="G199" s="18"/>
      <c r="I199" s="18"/>
      <c r="J199" s="18"/>
      <c r="K199" s="18"/>
      <c r="M199" s="18"/>
      <c r="N199" s="18"/>
      <c r="O199" s="18"/>
      <c r="Q199" s="18"/>
      <c r="R199" s="18"/>
      <c r="S199" s="18"/>
      <c r="T199" s="18"/>
      <c r="U199" s="18"/>
      <c r="V199" s="18"/>
      <c r="W199" s="18"/>
    </row>
    <row r="200" spans="1:23" hidden="1" x14ac:dyDescent="0.2">
      <c r="A200" s="44"/>
      <c r="B200" s="18"/>
      <c r="E200" s="18"/>
      <c r="F200" s="18"/>
      <c r="G200" s="18"/>
      <c r="I200" s="18"/>
      <c r="J200" s="18"/>
      <c r="K200" s="18"/>
      <c r="M200" s="18"/>
      <c r="N200" s="18"/>
      <c r="O200" s="18"/>
      <c r="Q200" s="18"/>
      <c r="R200" s="18"/>
      <c r="S200" s="18"/>
      <c r="T200" s="18"/>
      <c r="U200" s="18"/>
      <c r="V200" s="18"/>
      <c r="W200" s="18"/>
    </row>
    <row r="201" spans="1:23" hidden="1" x14ac:dyDescent="0.2">
      <c r="A201" s="44"/>
      <c r="B201" s="18"/>
      <c r="E201" s="18"/>
      <c r="F201" s="18"/>
      <c r="G201" s="18"/>
      <c r="I201" s="18"/>
      <c r="J201" s="18"/>
      <c r="K201" s="18"/>
      <c r="M201" s="18"/>
      <c r="N201" s="18"/>
      <c r="O201" s="18"/>
      <c r="Q201" s="18"/>
      <c r="R201" s="18"/>
      <c r="S201" s="18"/>
      <c r="T201" s="18"/>
      <c r="U201" s="18"/>
      <c r="V201" s="18"/>
      <c r="W201" s="18"/>
    </row>
    <row r="202" spans="1:23" hidden="1" x14ac:dyDescent="0.2">
      <c r="A202" s="44"/>
      <c r="B202" s="18"/>
      <c r="E202" s="18"/>
      <c r="F202" s="18"/>
      <c r="G202" s="18"/>
      <c r="I202" s="18"/>
      <c r="J202" s="18"/>
      <c r="K202" s="18"/>
      <c r="M202" s="18"/>
      <c r="N202" s="18"/>
      <c r="O202" s="18"/>
      <c r="Q202" s="18"/>
      <c r="R202" s="18"/>
      <c r="S202" s="18"/>
      <c r="T202" s="18"/>
      <c r="U202" s="18"/>
      <c r="V202" s="18"/>
      <c r="W202" s="18"/>
    </row>
    <row r="203" spans="1:23" hidden="1" x14ac:dyDescent="0.2">
      <c r="A203" s="44"/>
      <c r="B203" s="18"/>
      <c r="E203" s="18"/>
      <c r="F203" s="18"/>
      <c r="G203" s="18"/>
      <c r="I203" s="18"/>
      <c r="J203" s="18"/>
      <c r="K203" s="18"/>
      <c r="M203" s="18"/>
      <c r="N203" s="18"/>
      <c r="O203" s="18"/>
      <c r="Q203" s="18"/>
      <c r="R203" s="18"/>
      <c r="S203" s="18"/>
      <c r="T203" s="18"/>
      <c r="U203" s="18"/>
      <c r="V203" s="18"/>
      <c r="W203" s="18"/>
    </row>
    <row r="204" spans="1:23" hidden="1" x14ac:dyDescent="0.2">
      <c r="A204" s="44"/>
      <c r="B204" s="18"/>
      <c r="E204" s="18"/>
      <c r="F204" s="18"/>
      <c r="G204" s="18"/>
      <c r="I204" s="18"/>
      <c r="J204" s="18"/>
      <c r="K204" s="18"/>
      <c r="M204" s="18"/>
      <c r="N204" s="18"/>
      <c r="O204" s="18"/>
      <c r="Q204" s="18"/>
      <c r="R204" s="18"/>
      <c r="S204" s="18"/>
      <c r="T204" s="18"/>
      <c r="U204" s="18"/>
      <c r="V204" s="18"/>
      <c r="W204" s="18"/>
    </row>
    <row r="205" spans="1:23" hidden="1" x14ac:dyDescent="0.2">
      <c r="A205" s="44"/>
      <c r="B205" s="18"/>
      <c r="E205" s="18"/>
      <c r="F205" s="18"/>
      <c r="G205" s="18"/>
      <c r="I205" s="18"/>
      <c r="J205" s="18"/>
      <c r="K205" s="18"/>
      <c r="M205" s="18"/>
      <c r="N205" s="18"/>
      <c r="O205" s="18"/>
      <c r="Q205" s="18"/>
      <c r="R205" s="18"/>
      <c r="S205" s="18"/>
      <c r="T205" s="18"/>
      <c r="U205" s="18"/>
      <c r="V205" s="18"/>
      <c r="W205" s="18"/>
    </row>
    <row r="206" spans="1:23" hidden="1" x14ac:dyDescent="0.2">
      <c r="A206" s="44"/>
      <c r="B206" s="18"/>
      <c r="E206" s="18"/>
      <c r="F206" s="18"/>
      <c r="G206" s="18"/>
      <c r="I206" s="18"/>
      <c r="J206" s="18"/>
      <c r="K206" s="18"/>
      <c r="M206" s="18"/>
      <c r="N206" s="18"/>
      <c r="O206" s="18"/>
      <c r="Q206" s="18"/>
      <c r="R206" s="18"/>
      <c r="S206" s="18"/>
      <c r="T206" s="18"/>
      <c r="U206" s="18"/>
      <c r="V206" s="18"/>
      <c r="W206" s="18"/>
    </row>
    <row r="207" spans="1:23" hidden="1" x14ac:dyDescent="0.2">
      <c r="A207" s="45"/>
      <c r="B207" s="18"/>
      <c r="E207" s="18"/>
      <c r="F207" s="18"/>
      <c r="G207" s="18"/>
      <c r="I207" s="18"/>
      <c r="J207" s="18"/>
      <c r="K207" s="18"/>
      <c r="M207" s="18"/>
      <c r="N207" s="18"/>
      <c r="O207" s="18"/>
      <c r="Q207" s="18"/>
      <c r="R207" s="18"/>
      <c r="S207" s="18"/>
      <c r="T207" s="18"/>
      <c r="U207" s="18"/>
      <c r="V207" s="18"/>
      <c r="W207" s="18"/>
    </row>
    <row r="208" spans="1:23" hidden="1" x14ac:dyDescent="0.2">
      <c r="A208" s="18"/>
      <c r="B208" s="18"/>
      <c r="E208" s="18"/>
      <c r="F208" s="18"/>
      <c r="G208" s="18"/>
      <c r="I208" s="18"/>
      <c r="J208" s="18"/>
      <c r="K208" s="18"/>
      <c r="M208" s="18"/>
      <c r="N208" s="18"/>
      <c r="O208" s="18"/>
      <c r="Q208" s="18"/>
      <c r="R208" s="18"/>
      <c r="S208" s="18"/>
      <c r="T208" s="18"/>
      <c r="U208" s="18"/>
      <c r="V208" s="18"/>
      <c r="W208" s="18"/>
    </row>
    <row r="209" spans="1:23" hidden="1" x14ac:dyDescent="0.2">
      <c r="A209" s="18"/>
      <c r="B209" s="18"/>
      <c r="E209" s="18"/>
      <c r="F209" s="18"/>
      <c r="G209" s="18"/>
      <c r="I209" s="18"/>
      <c r="J209" s="18"/>
      <c r="K209" s="18"/>
      <c r="M209" s="18"/>
      <c r="N209" s="18"/>
      <c r="O209" s="18"/>
      <c r="Q209" s="18"/>
      <c r="R209" s="18"/>
      <c r="S209" s="18"/>
      <c r="T209" s="18"/>
      <c r="U209" s="18"/>
      <c r="V209" s="18"/>
      <c r="W209" s="18"/>
    </row>
    <row r="210" spans="1:23" hidden="1" x14ac:dyDescent="0.2">
      <c r="A210" s="18"/>
      <c r="B210" s="18"/>
      <c r="E210" s="18"/>
      <c r="F210" s="18"/>
      <c r="G210" s="18"/>
      <c r="I210" s="18"/>
      <c r="J210" s="18"/>
      <c r="K210" s="18"/>
      <c r="M210" s="18"/>
      <c r="N210" s="18"/>
      <c r="O210" s="18"/>
      <c r="Q210" s="18"/>
      <c r="R210" s="18"/>
      <c r="S210" s="18"/>
      <c r="T210" s="18"/>
      <c r="U210" s="18"/>
      <c r="V210" s="18"/>
      <c r="W210" s="18"/>
    </row>
    <row r="211" spans="1:23" hidden="1" x14ac:dyDescent="0.2">
      <c r="A211" s="46"/>
      <c r="B211" s="18"/>
      <c r="E211" s="18"/>
      <c r="F211" s="18"/>
      <c r="G211" s="18"/>
      <c r="I211" s="18"/>
      <c r="J211" s="18"/>
      <c r="K211" s="18"/>
      <c r="M211" s="18"/>
      <c r="N211" s="18"/>
      <c r="O211" s="18"/>
      <c r="Q211" s="18"/>
      <c r="R211" s="18"/>
      <c r="S211" s="18"/>
      <c r="T211" s="18"/>
      <c r="U211" s="18"/>
      <c r="V211" s="18"/>
      <c r="W211" s="18"/>
    </row>
    <row r="212" spans="1:23" hidden="1" x14ac:dyDescent="0.2">
      <c r="A212" s="46"/>
      <c r="B212" s="18"/>
      <c r="E212" s="18"/>
      <c r="F212" s="18"/>
      <c r="G212" s="18"/>
      <c r="I212" s="18"/>
      <c r="J212" s="18"/>
      <c r="K212" s="18"/>
      <c r="M212" s="18"/>
      <c r="N212" s="18"/>
      <c r="O212" s="18"/>
      <c r="Q212" s="18"/>
      <c r="R212" s="18"/>
      <c r="S212" s="18"/>
      <c r="T212" s="18"/>
      <c r="U212" s="18"/>
      <c r="V212" s="18"/>
      <c r="W212" s="18"/>
    </row>
    <row r="213" spans="1:23" hidden="1" x14ac:dyDescent="0.2">
      <c r="A213" s="46"/>
      <c r="B213" s="18"/>
      <c r="E213" s="18"/>
      <c r="F213" s="18"/>
      <c r="G213" s="18"/>
      <c r="I213" s="18"/>
      <c r="J213" s="18"/>
      <c r="K213" s="18"/>
      <c r="M213" s="18"/>
      <c r="N213" s="18"/>
      <c r="O213" s="18"/>
      <c r="Q213" s="18"/>
      <c r="R213" s="18"/>
      <c r="S213" s="18"/>
      <c r="T213" s="18"/>
      <c r="U213" s="18"/>
      <c r="V213" s="18"/>
      <c r="W213" s="18"/>
    </row>
    <row r="214" spans="1:23" hidden="1" x14ac:dyDescent="0.2">
      <c r="A214" s="46"/>
      <c r="B214" s="18"/>
      <c r="E214" s="18"/>
      <c r="F214" s="18"/>
      <c r="G214" s="18"/>
      <c r="I214" s="18"/>
      <c r="J214" s="18"/>
      <c r="K214" s="18"/>
      <c r="M214" s="18"/>
      <c r="N214" s="18"/>
      <c r="O214" s="18"/>
      <c r="Q214" s="18"/>
      <c r="R214" s="18"/>
      <c r="S214" s="18"/>
      <c r="T214" s="18"/>
      <c r="U214" s="18"/>
      <c r="V214" s="18"/>
      <c r="W214" s="18"/>
    </row>
    <row r="215" spans="1:23" hidden="1" x14ac:dyDescent="0.2">
      <c r="A215" s="18"/>
      <c r="B215" s="18"/>
      <c r="E215" s="18"/>
      <c r="F215" s="18"/>
      <c r="G215" s="18"/>
      <c r="I215" s="18"/>
      <c r="J215" s="18"/>
      <c r="K215" s="18"/>
      <c r="M215" s="18"/>
      <c r="N215" s="18"/>
      <c r="O215" s="18"/>
      <c r="Q215" s="18"/>
      <c r="R215" s="18"/>
      <c r="S215" s="18"/>
      <c r="T215" s="18"/>
      <c r="U215" s="18"/>
      <c r="V215" s="18"/>
      <c r="W215" s="18"/>
    </row>
    <row r="216" spans="1:23" hidden="1" x14ac:dyDescent="0.2">
      <c r="A216" s="18"/>
      <c r="B216" s="18"/>
      <c r="E216" s="18"/>
      <c r="F216" s="18"/>
      <c r="G216" s="18"/>
      <c r="I216" s="18"/>
      <c r="J216" s="18"/>
      <c r="K216" s="18"/>
      <c r="M216" s="18"/>
      <c r="N216" s="18"/>
      <c r="O216" s="18"/>
      <c r="Q216" s="18"/>
      <c r="R216" s="18"/>
      <c r="S216" s="18"/>
      <c r="T216" s="18"/>
      <c r="U216" s="18"/>
      <c r="V216" s="18"/>
      <c r="W216" s="18"/>
    </row>
    <row r="217" spans="1:23" hidden="1" x14ac:dyDescent="0.2">
      <c r="A217" s="18"/>
      <c r="B217" s="18"/>
      <c r="E217" s="18"/>
      <c r="F217" s="18"/>
      <c r="G217" s="18"/>
      <c r="I217" s="18"/>
      <c r="J217" s="18"/>
      <c r="K217" s="18"/>
      <c r="M217" s="18"/>
      <c r="N217" s="18"/>
      <c r="O217" s="18"/>
      <c r="Q217" s="18"/>
      <c r="R217" s="18"/>
      <c r="S217" s="18"/>
      <c r="T217" s="18"/>
      <c r="U217" s="18"/>
      <c r="V217" s="18"/>
      <c r="W217" s="18"/>
    </row>
    <row r="218" spans="1:23" hidden="1" x14ac:dyDescent="0.2">
      <c r="A218" s="18"/>
      <c r="B218" s="18"/>
      <c r="E218" s="18"/>
      <c r="F218" s="18"/>
      <c r="G218" s="18"/>
      <c r="I218" s="18"/>
      <c r="J218" s="18"/>
      <c r="K218" s="18"/>
      <c r="M218" s="18"/>
      <c r="N218" s="18"/>
      <c r="O218" s="18"/>
      <c r="Q218" s="18"/>
      <c r="R218" s="18"/>
      <c r="S218" s="18"/>
      <c r="T218" s="18"/>
      <c r="U218" s="18"/>
      <c r="V218" s="18"/>
      <c r="W218" s="18"/>
    </row>
    <row r="219" spans="1:23" hidden="1" x14ac:dyDescent="0.2">
      <c r="A219" s="18"/>
      <c r="B219" s="18"/>
      <c r="E219" s="18"/>
      <c r="F219" s="18"/>
      <c r="G219" s="18"/>
      <c r="I219" s="18"/>
      <c r="J219" s="18"/>
      <c r="K219" s="18"/>
      <c r="M219" s="18"/>
      <c r="N219" s="18"/>
      <c r="O219" s="18"/>
      <c r="Q219" s="18"/>
      <c r="R219" s="18"/>
      <c r="S219" s="18"/>
      <c r="T219" s="18"/>
      <c r="U219" s="18"/>
      <c r="V219" s="18"/>
      <c r="W219" s="18"/>
    </row>
    <row r="220" spans="1:23" hidden="1" x14ac:dyDescent="0.2">
      <c r="A220" s="18"/>
      <c r="B220" s="18"/>
      <c r="E220" s="18"/>
      <c r="F220" s="18"/>
      <c r="G220" s="18"/>
      <c r="I220" s="18"/>
      <c r="J220" s="18"/>
      <c r="K220" s="18"/>
      <c r="M220" s="53"/>
      <c r="N220" s="18"/>
      <c r="O220" s="18"/>
      <c r="Q220" s="18"/>
      <c r="R220" s="18"/>
      <c r="S220" s="18"/>
      <c r="T220" s="18"/>
      <c r="U220" s="18"/>
      <c r="V220" s="18"/>
      <c r="W220" s="18"/>
    </row>
    <row r="221" spans="1:23" hidden="1" x14ac:dyDescent="0.2">
      <c r="A221" s="18"/>
      <c r="B221" s="18"/>
      <c r="E221" s="18"/>
      <c r="F221" s="18"/>
      <c r="G221" s="18"/>
      <c r="I221" s="18"/>
      <c r="J221" s="18"/>
      <c r="K221" s="18"/>
      <c r="M221" s="18"/>
      <c r="N221" s="53"/>
      <c r="O221" s="18"/>
      <c r="Q221" s="18"/>
      <c r="R221" s="18"/>
      <c r="S221" s="18"/>
      <c r="T221" s="18"/>
      <c r="U221" s="18"/>
      <c r="V221" s="18"/>
      <c r="W221" s="18"/>
    </row>
    <row r="222" spans="1:23" hidden="1" x14ac:dyDescent="0.2">
      <c r="B222" s="18"/>
      <c r="E222" s="18"/>
      <c r="F222" s="18"/>
      <c r="G222" s="18"/>
      <c r="I222" s="18"/>
      <c r="J222" s="18"/>
      <c r="K222" s="18"/>
      <c r="M222" s="18"/>
      <c r="N222" s="53"/>
      <c r="O222" s="18"/>
      <c r="Q222" s="18"/>
      <c r="R222" s="18"/>
      <c r="S222" s="18"/>
      <c r="T222" s="18"/>
      <c r="U222" s="18"/>
      <c r="V222" s="18"/>
      <c r="W222" s="18"/>
    </row>
    <row r="223" spans="1:23" hidden="1" x14ac:dyDescent="0.2">
      <c r="B223" s="18"/>
      <c r="E223" s="18"/>
      <c r="F223" s="18"/>
      <c r="G223" s="18"/>
      <c r="I223" s="18"/>
      <c r="J223" s="18"/>
      <c r="K223" s="18"/>
      <c r="M223" s="18"/>
      <c r="N223" s="53"/>
      <c r="O223" s="18"/>
      <c r="Q223" s="18"/>
      <c r="R223" s="18"/>
      <c r="S223" s="18"/>
      <c r="T223" s="18"/>
      <c r="U223" s="18"/>
      <c r="V223" s="18"/>
      <c r="W223" s="18"/>
    </row>
    <row r="224" spans="1:23" hidden="1" x14ac:dyDescent="0.2">
      <c r="B224" s="18"/>
      <c r="E224" s="18"/>
      <c r="F224" s="18"/>
      <c r="G224" s="18"/>
      <c r="I224" s="18"/>
      <c r="J224" s="18"/>
      <c r="K224" s="18"/>
      <c r="M224" s="18"/>
      <c r="N224" s="53"/>
      <c r="O224" s="18"/>
      <c r="Q224" s="18"/>
      <c r="R224" s="18"/>
      <c r="S224" s="18"/>
      <c r="T224" s="18"/>
      <c r="U224" s="18"/>
      <c r="V224" s="18"/>
      <c r="W224" s="18"/>
    </row>
    <row r="225" spans="2:23" hidden="1" x14ac:dyDescent="0.2">
      <c r="B225" s="18"/>
      <c r="E225" s="18"/>
      <c r="F225" s="18"/>
      <c r="G225" s="18"/>
      <c r="I225" s="18"/>
      <c r="J225" s="18"/>
      <c r="K225" s="18"/>
      <c r="M225" s="18"/>
      <c r="N225" s="53"/>
      <c r="O225" s="18"/>
      <c r="Q225" s="18"/>
      <c r="R225" s="18"/>
      <c r="S225" s="18"/>
      <c r="T225" s="18"/>
      <c r="U225" s="18"/>
      <c r="V225" s="18"/>
      <c r="W225" s="18"/>
    </row>
    <row r="226" spans="2:23" hidden="1" x14ac:dyDescent="0.2">
      <c r="B226" s="18"/>
      <c r="E226" s="18"/>
      <c r="F226" s="18"/>
      <c r="G226" s="18"/>
      <c r="I226" s="18"/>
      <c r="J226" s="18"/>
      <c r="K226" s="18"/>
      <c r="M226" s="18"/>
      <c r="N226" s="53"/>
      <c r="O226" s="18"/>
      <c r="Q226" s="18"/>
      <c r="R226" s="18"/>
      <c r="S226" s="18"/>
      <c r="T226" s="18"/>
      <c r="U226" s="18"/>
      <c r="V226" s="18"/>
      <c r="W226" s="18"/>
    </row>
    <row r="227" spans="2:23" hidden="1" x14ac:dyDescent="0.2">
      <c r="B227" s="18"/>
      <c r="E227" s="18"/>
      <c r="F227" s="18"/>
      <c r="G227" s="18"/>
      <c r="I227" s="18"/>
      <c r="J227" s="18"/>
      <c r="K227" s="18"/>
      <c r="M227" s="18"/>
      <c r="N227" s="53"/>
      <c r="O227" s="18"/>
      <c r="Q227" s="18"/>
      <c r="R227" s="18"/>
      <c r="S227" s="18"/>
      <c r="T227" s="18"/>
      <c r="U227" s="18"/>
      <c r="V227" s="18"/>
      <c r="W227" s="18"/>
    </row>
    <row r="228" spans="2:23" hidden="1" x14ac:dyDescent="0.2">
      <c r="B228" s="18"/>
      <c r="E228" s="18"/>
      <c r="F228" s="18"/>
      <c r="G228" s="18"/>
      <c r="I228" s="18"/>
      <c r="J228" s="18"/>
      <c r="K228" s="18"/>
      <c r="M228" s="18"/>
      <c r="N228" s="53"/>
      <c r="O228" s="18"/>
      <c r="Q228" s="18"/>
      <c r="R228" s="18"/>
      <c r="S228" s="18"/>
      <c r="T228" s="18"/>
      <c r="U228" s="18"/>
      <c r="V228" s="18"/>
      <c r="W228" s="18"/>
    </row>
    <row r="229" spans="2:23" hidden="1" x14ac:dyDescent="0.2">
      <c r="B229" s="18"/>
      <c r="E229" s="18"/>
      <c r="F229" s="18"/>
      <c r="G229" s="18"/>
      <c r="I229" s="18"/>
      <c r="J229" s="18"/>
      <c r="K229" s="18"/>
      <c r="M229" s="18"/>
      <c r="N229" s="53"/>
      <c r="O229" s="18"/>
      <c r="Q229" s="18"/>
      <c r="R229" s="18"/>
      <c r="S229" s="18"/>
      <c r="T229" s="18"/>
      <c r="U229" s="18"/>
      <c r="V229" s="18"/>
      <c r="W229" s="18"/>
    </row>
    <row r="230" spans="2:23" hidden="1" x14ac:dyDescent="0.2">
      <c r="B230" s="18"/>
      <c r="E230" s="18"/>
      <c r="F230" s="18"/>
      <c r="G230" s="18"/>
      <c r="I230" s="18"/>
      <c r="J230" s="18"/>
      <c r="K230" s="18"/>
      <c r="M230" s="18"/>
      <c r="N230" s="53"/>
      <c r="O230" s="18"/>
      <c r="Q230" s="18"/>
      <c r="R230" s="18"/>
      <c r="S230" s="18"/>
      <c r="T230" s="18"/>
      <c r="U230" s="18"/>
      <c r="V230" s="18"/>
      <c r="W230" s="18"/>
    </row>
    <row r="231" spans="2:23" hidden="1" x14ac:dyDescent="0.2">
      <c r="B231" s="18"/>
      <c r="E231" s="18"/>
      <c r="F231" s="18"/>
      <c r="G231" s="18"/>
      <c r="I231" s="18"/>
      <c r="J231" s="18"/>
      <c r="K231" s="18"/>
      <c r="M231" s="18"/>
      <c r="N231" s="53"/>
      <c r="O231" s="18"/>
      <c r="Q231" s="18"/>
      <c r="R231" s="18"/>
      <c r="S231" s="18"/>
      <c r="T231" s="18"/>
      <c r="U231" s="18"/>
      <c r="V231" s="18"/>
      <c r="W231" s="18"/>
    </row>
    <row r="232" spans="2:23" hidden="1" x14ac:dyDescent="0.2">
      <c r="B232" s="18"/>
      <c r="E232" s="18"/>
      <c r="F232" s="18"/>
      <c r="G232" s="18"/>
      <c r="I232" s="18"/>
      <c r="J232" s="18"/>
      <c r="K232" s="18"/>
      <c r="M232" s="18"/>
      <c r="N232" s="53"/>
      <c r="O232" s="18"/>
      <c r="Q232" s="18"/>
      <c r="R232" s="18"/>
      <c r="S232" s="18"/>
      <c r="T232" s="18"/>
      <c r="U232" s="18"/>
      <c r="V232" s="18"/>
      <c r="W232" s="18"/>
    </row>
    <row r="233" spans="2:23" hidden="1" x14ac:dyDescent="0.2">
      <c r="B233" s="18"/>
      <c r="E233" s="18"/>
      <c r="F233" s="18"/>
      <c r="G233" s="18"/>
      <c r="I233" s="18"/>
      <c r="J233" s="18"/>
      <c r="K233" s="18"/>
      <c r="M233" s="18"/>
      <c r="N233" s="53"/>
      <c r="O233" s="18"/>
      <c r="Q233" s="18"/>
      <c r="R233" s="18"/>
      <c r="S233" s="18"/>
      <c r="T233" s="18"/>
      <c r="U233" s="18"/>
      <c r="V233" s="18"/>
      <c r="W233" s="18"/>
    </row>
    <row r="234" spans="2:23" hidden="1" x14ac:dyDescent="0.2">
      <c r="B234" s="18"/>
      <c r="E234" s="18"/>
      <c r="F234" s="18"/>
      <c r="G234" s="18"/>
      <c r="I234" s="18"/>
      <c r="J234" s="18"/>
      <c r="K234" s="18"/>
      <c r="M234" s="18"/>
      <c r="N234" s="53"/>
      <c r="O234" s="18"/>
      <c r="Q234" s="18"/>
      <c r="R234" s="18"/>
      <c r="S234" s="18"/>
      <c r="T234" s="18"/>
      <c r="U234" s="18"/>
      <c r="V234" s="18"/>
      <c r="W234" s="18"/>
    </row>
    <row r="235" spans="2:23" hidden="1" x14ac:dyDescent="0.2">
      <c r="B235" s="18"/>
      <c r="E235" s="18"/>
      <c r="F235" s="18"/>
      <c r="G235" s="18"/>
      <c r="I235" s="18"/>
      <c r="J235" s="18"/>
      <c r="K235" s="18"/>
      <c r="M235" s="18"/>
      <c r="N235" s="53"/>
      <c r="O235" s="18"/>
      <c r="Q235" s="18"/>
      <c r="R235" s="18"/>
      <c r="S235" s="18"/>
      <c r="T235" s="18"/>
      <c r="U235" s="18"/>
      <c r="V235" s="18"/>
      <c r="W235" s="18"/>
    </row>
    <row r="236" spans="2:23" hidden="1" x14ac:dyDescent="0.2">
      <c r="B236" s="18"/>
      <c r="E236" s="18"/>
      <c r="F236" s="18"/>
      <c r="G236" s="18"/>
      <c r="I236" s="18"/>
      <c r="J236" s="18"/>
      <c r="K236" s="18"/>
      <c r="M236" s="18"/>
      <c r="N236" s="53"/>
      <c r="O236" s="18"/>
      <c r="Q236" s="18"/>
      <c r="R236" s="18"/>
      <c r="S236" s="18"/>
      <c r="T236" s="18"/>
      <c r="U236" s="18"/>
      <c r="V236" s="18"/>
      <c r="W236" s="18"/>
    </row>
    <row r="237" spans="2:23" hidden="1" x14ac:dyDescent="0.2">
      <c r="B237" s="18"/>
      <c r="E237" s="18"/>
      <c r="F237" s="18"/>
      <c r="G237" s="18"/>
      <c r="I237" s="18"/>
      <c r="J237" s="18"/>
      <c r="K237" s="18"/>
      <c r="M237" s="18"/>
      <c r="N237" s="53"/>
      <c r="O237" s="18"/>
      <c r="Q237" s="18"/>
      <c r="R237" s="18"/>
      <c r="S237" s="18"/>
      <c r="T237" s="18"/>
      <c r="U237" s="18"/>
      <c r="V237" s="18"/>
      <c r="W237" s="18"/>
    </row>
    <row r="238" spans="2:23" hidden="1" x14ac:dyDescent="0.2">
      <c r="B238" s="18"/>
      <c r="E238" s="18"/>
      <c r="F238" s="18"/>
      <c r="G238" s="18"/>
      <c r="I238" s="18"/>
      <c r="J238" s="18"/>
      <c r="K238" s="18"/>
      <c r="M238" s="18"/>
      <c r="N238" s="53"/>
      <c r="O238" s="18"/>
      <c r="Q238" s="18"/>
      <c r="R238" s="18"/>
      <c r="S238" s="18"/>
      <c r="T238" s="18"/>
      <c r="U238" s="18"/>
      <c r="V238" s="18"/>
      <c r="W238" s="18"/>
    </row>
    <row r="239" spans="2:23" hidden="1" x14ac:dyDescent="0.2">
      <c r="B239" s="18"/>
      <c r="E239" s="18"/>
      <c r="F239" s="18"/>
      <c r="G239" s="18"/>
      <c r="I239" s="18"/>
      <c r="J239" s="18"/>
      <c r="K239" s="18"/>
      <c r="M239" s="18"/>
      <c r="N239" s="53"/>
      <c r="O239" s="18"/>
      <c r="Q239" s="18"/>
      <c r="R239" s="18"/>
      <c r="S239" s="18"/>
      <c r="T239" s="18"/>
      <c r="U239" s="18"/>
      <c r="V239" s="18"/>
      <c r="W239" s="18"/>
    </row>
    <row r="240" spans="2:23" hidden="1" x14ac:dyDescent="0.2">
      <c r="B240" s="18"/>
      <c r="E240" s="18"/>
      <c r="F240" s="18"/>
      <c r="G240" s="18"/>
      <c r="I240" s="18"/>
      <c r="J240" s="18"/>
      <c r="K240" s="18"/>
      <c r="M240" s="18"/>
      <c r="N240" s="53"/>
      <c r="O240" s="18"/>
      <c r="Q240" s="18"/>
      <c r="R240" s="18"/>
      <c r="S240" s="18"/>
      <c r="T240" s="18"/>
      <c r="U240" s="18"/>
      <c r="V240" s="18"/>
      <c r="W240" s="18"/>
    </row>
    <row r="241" spans="2:23" hidden="1" x14ac:dyDescent="0.2">
      <c r="B241" s="18"/>
      <c r="E241" s="18"/>
      <c r="F241" s="18"/>
      <c r="G241" s="18"/>
      <c r="I241" s="18"/>
      <c r="J241" s="18"/>
      <c r="K241" s="18"/>
      <c r="M241" s="18"/>
      <c r="N241" s="53"/>
      <c r="O241" s="18"/>
      <c r="Q241" s="18"/>
      <c r="R241" s="18"/>
      <c r="S241" s="18"/>
      <c r="T241" s="18"/>
      <c r="U241" s="18"/>
      <c r="V241" s="18"/>
      <c r="W241" s="18"/>
    </row>
    <row r="242" spans="2:23" hidden="1" x14ac:dyDescent="0.2">
      <c r="B242" s="18"/>
      <c r="E242" s="18"/>
      <c r="F242" s="18"/>
      <c r="G242" s="18"/>
      <c r="I242" s="18"/>
      <c r="J242" s="18"/>
      <c r="K242" s="18"/>
      <c r="M242" s="18"/>
      <c r="N242" s="53"/>
      <c r="O242" s="18"/>
      <c r="Q242" s="18"/>
      <c r="R242" s="18"/>
      <c r="S242" s="18"/>
      <c r="T242" s="18"/>
      <c r="U242" s="18"/>
      <c r="V242" s="18"/>
      <c r="W242" s="18"/>
    </row>
    <row r="243" spans="2:23" hidden="1" x14ac:dyDescent="0.2">
      <c r="B243" s="18"/>
      <c r="E243" s="18"/>
      <c r="F243" s="18"/>
      <c r="G243" s="18"/>
      <c r="I243" s="18"/>
      <c r="J243" s="18"/>
      <c r="K243" s="18"/>
      <c r="M243" s="18"/>
      <c r="N243" s="53"/>
      <c r="O243" s="18"/>
      <c r="Q243" s="18"/>
      <c r="R243" s="18"/>
      <c r="S243" s="18"/>
      <c r="T243" s="18"/>
      <c r="U243" s="18"/>
      <c r="V243" s="18"/>
      <c r="W243" s="18"/>
    </row>
    <row r="244" spans="2:23" hidden="1" x14ac:dyDescent="0.2">
      <c r="B244" s="18"/>
      <c r="E244" s="18"/>
      <c r="F244" s="18"/>
      <c r="G244" s="18"/>
      <c r="I244" s="18"/>
      <c r="J244" s="18"/>
      <c r="K244" s="18"/>
      <c r="M244" s="18"/>
      <c r="N244" s="53"/>
      <c r="O244" s="18"/>
      <c r="Q244" s="18"/>
      <c r="R244" s="18"/>
      <c r="S244" s="18"/>
      <c r="T244" s="18"/>
      <c r="U244" s="18"/>
      <c r="V244" s="18"/>
      <c r="W244" s="18"/>
    </row>
    <row r="245" spans="2:23" hidden="1" x14ac:dyDescent="0.2">
      <c r="B245" s="18"/>
      <c r="E245" s="18"/>
      <c r="F245" s="18"/>
      <c r="G245" s="18"/>
      <c r="I245" s="18"/>
      <c r="J245" s="18"/>
      <c r="K245" s="18"/>
      <c r="M245" s="18"/>
      <c r="N245" s="53"/>
      <c r="O245" s="18"/>
      <c r="Q245" s="18"/>
      <c r="R245" s="18"/>
      <c r="S245" s="18"/>
      <c r="T245" s="18"/>
      <c r="U245" s="18"/>
      <c r="V245" s="18"/>
      <c r="W245" s="18"/>
    </row>
    <row r="246" spans="2:23" hidden="1" x14ac:dyDescent="0.2">
      <c r="B246" s="18"/>
      <c r="E246" s="18"/>
      <c r="F246" s="18"/>
      <c r="G246" s="18"/>
      <c r="I246" s="18"/>
      <c r="J246" s="18"/>
      <c r="K246" s="18"/>
      <c r="M246" s="18"/>
      <c r="N246" s="53"/>
      <c r="O246" s="18"/>
      <c r="Q246" s="18"/>
      <c r="R246" s="18"/>
      <c r="S246" s="18"/>
      <c r="T246" s="18"/>
      <c r="U246" s="18"/>
      <c r="V246" s="18"/>
      <c r="W246" s="18"/>
    </row>
    <row r="247" spans="2:23" hidden="1" x14ac:dyDescent="0.2">
      <c r="B247" s="18"/>
      <c r="E247" s="18"/>
      <c r="F247" s="18"/>
      <c r="G247" s="18"/>
      <c r="I247" s="18"/>
      <c r="J247" s="18"/>
      <c r="K247" s="18"/>
      <c r="M247" s="18"/>
      <c r="N247" s="53"/>
      <c r="O247" s="18"/>
      <c r="Q247" s="18"/>
      <c r="R247" s="18"/>
      <c r="S247" s="18"/>
      <c r="T247" s="18"/>
      <c r="U247" s="18"/>
      <c r="V247" s="18"/>
      <c r="W247" s="18"/>
    </row>
    <row r="248" spans="2:23" hidden="1" x14ac:dyDescent="0.2">
      <c r="B248" s="18"/>
      <c r="E248" s="18"/>
      <c r="F248" s="18"/>
      <c r="G248" s="18"/>
      <c r="I248" s="18"/>
      <c r="J248" s="18"/>
      <c r="K248" s="18"/>
      <c r="M248" s="18"/>
      <c r="N248" s="53"/>
      <c r="O248" s="18"/>
      <c r="Q248" s="18"/>
      <c r="R248" s="18"/>
      <c r="S248" s="18"/>
      <c r="T248" s="18"/>
      <c r="U248" s="18"/>
      <c r="V248" s="18"/>
      <c r="W248" s="18"/>
    </row>
    <row r="249" spans="2:23" hidden="1" x14ac:dyDescent="0.2">
      <c r="B249" s="18"/>
      <c r="E249" s="18"/>
      <c r="F249" s="18"/>
      <c r="G249" s="18"/>
      <c r="I249" s="18"/>
      <c r="J249" s="18"/>
      <c r="K249" s="18"/>
      <c r="M249" s="18"/>
      <c r="N249" s="53"/>
      <c r="O249" s="18"/>
      <c r="Q249" s="18"/>
      <c r="R249" s="18"/>
      <c r="S249" s="18"/>
      <c r="T249" s="18"/>
      <c r="U249" s="18"/>
      <c r="V249" s="18"/>
      <c r="W249" s="18"/>
    </row>
    <row r="250" spans="2:23" hidden="1" x14ac:dyDescent="0.2">
      <c r="B250" s="18"/>
      <c r="E250" s="18"/>
      <c r="F250" s="18"/>
      <c r="G250" s="18"/>
      <c r="I250" s="18"/>
      <c r="J250" s="18"/>
      <c r="K250" s="18"/>
      <c r="M250" s="18"/>
      <c r="N250" s="53"/>
      <c r="O250" s="18"/>
      <c r="Q250" s="18"/>
      <c r="R250" s="18"/>
      <c r="S250" s="18"/>
      <c r="T250" s="18"/>
      <c r="U250" s="18"/>
      <c r="V250" s="18"/>
      <c r="W250" s="18"/>
    </row>
    <row r="251" spans="2:23" hidden="1" x14ac:dyDescent="0.2">
      <c r="B251" s="18"/>
      <c r="E251" s="18"/>
      <c r="F251" s="18"/>
      <c r="G251" s="18"/>
      <c r="I251" s="18"/>
      <c r="J251" s="18"/>
      <c r="K251" s="18"/>
      <c r="M251" s="18"/>
      <c r="N251" s="53"/>
      <c r="O251" s="18"/>
      <c r="Q251" s="18"/>
      <c r="R251" s="18"/>
      <c r="S251" s="18"/>
      <c r="T251" s="18"/>
      <c r="U251" s="18"/>
      <c r="V251" s="18"/>
      <c r="W251" s="18"/>
    </row>
    <row r="252" spans="2:23" hidden="1" x14ac:dyDescent="0.2">
      <c r="B252" s="18"/>
      <c r="E252" s="18"/>
      <c r="F252" s="18"/>
      <c r="G252" s="18"/>
      <c r="I252" s="18"/>
      <c r="J252" s="18"/>
      <c r="K252" s="18"/>
      <c r="M252" s="18"/>
      <c r="N252" s="53"/>
      <c r="O252" s="18"/>
      <c r="Q252" s="18"/>
      <c r="R252" s="18"/>
      <c r="S252" s="18"/>
      <c r="T252" s="18"/>
      <c r="U252" s="18"/>
      <c r="V252" s="18"/>
      <c r="W252" s="18"/>
    </row>
    <row r="253" spans="2:23" hidden="1" x14ac:dyDescent="0.2">
      <c r="B253" s="18"/>
      <c r="E253" s="18"/>
      <c r="F253" s="18"/>
      <c r="G253" s="18"/>
      <c r="I253" s="18"/>
      <c r="J253" s="18"/>
      <c r="K253" s="18"/>
      <c r="M253" s="18"/>
      <c r="N253" s="53"/>
      <c r="O253" s="18"/>
      <c r="Q253" s="18"/>
      <c r="R253" s="18"/>
      <c r="S253" s="18"/>
      <c r="T253" s="18"/>
      <c r="U253" s="18"/>
      <c r="V253" s="18"/>
      <c r="W253" s="18"/>
    </row>
    <row r="254" spans="2:23" hidden="1" x14ac:dyDescent="0.2">
      <c r="B254" s="18"/>
      <c r="E254" s="18"/>
      <c r="F254" s="18"/>
      <c r="G254" s="18"/>
      <c r="I254" s="18"/>
      <c r="J254" s="18"/>
      <c r="K254" s="18"/>
      <c r="M254" s="18"/>
      <c r="N254" s="53"/>
      <c r="O254" s="18"/>
      <c r="Q254" s="18"/>
      <c r="R254" s="18"/>
      <c r="S254" s="18"/>
      <c r="T254" s="18"/>
      <c r="U254" s="18"/>
      <c r="V254" s="18"/>
      <c r="W254" s="18"/>
    </row>
    <row r="255" spans="2:23" hidden="1" x14ac:dyDescent="0.2">
      <c r="B255" s="18"/>
      <c r="E255" s="18"/>
      <c r="F255" s="18"/>
      <c r="G255" s="18"/>
      <c r="I255" s="18"/>
      <c r="J255" s="18"/>
      <c r="K255" s="18"/>
      <c r="M255" s="18"/>
      <c r="N255" s="53"/>
      <c r="O255" s="18"/>
      <c r="Q255" s="18"/>
      <c r="R255" s="18"/>
      <c r="S255" s="18"/>
      <c r="T255" s="18"/>
      <c r="U255" s="18"/>
      <c r="V255" s="18"/>
      <c r="W255" s="18"/>
    </row>
    <row r="256" spans="2:23" hidden="1" x14ac:dyDescent="0.2">
      <c r="B256" s="18"/>
      <c r="E256" s="18"/>
      <c r="F256" s="18"/>
      <c r="G256" s="18"/>
      <c r="I256" s="18"/>
      <c r="J256" s="18"/>
      <c r="K256" s="18"/>
      <c r="M256" s="18"/>
      <c r="N256" s="53"/>
      <c r="O256" s="18"/>
      <c r="Q256" s="18"/>
      <c r="R256" s="18"/>
      <c r="S256" s="18"/>
      <c r="T256" s="18"/>
      <c r="U256" s="18"/>
      <c r="V256" s="18"/>
      <c r="W256" s="18"/>
    </row>
    <row r="257" spans="2:23" hidden="1" x14ac:dyDescent="0.2">
      <c r="B257" s="18"/>
      <c r="E257" s="18"/>
      <c r="F257" s="18"/>
      <c r="G257" s="18"/>
      <c r="I257" s="18"/>
      <c r="J257" s="18"/>
      <c r="K257" s="18"/>
      <c r="M257" s="18"/>
      <c r="N257" s="53"/>
      <c r="O257" s="18"/>
      <c r="Q257" s="18"/>
      <c r="R257" s="18"/>
      <c r="S257" s="18"/>
      <c r="T257" s="18"/>
      <c r="U257" s="18"/>
      <c r="V257" s="18"/>
      <c r="W257" s="18"/>
    </row>
    <row r="258" spans="2:23" hidden="1" x14ac:dyDescent="0.2">
      <c r="B258" s="18"/>
      <c r="E258" s="18"/>
      <c r="F258" s="18"/>
      <c r="G258" s="18"/>
      <c r="I258" s="18"/>
      <c r="J258" s="18"/>
      <c r="K258" s="18"/>
      <c r="M258" s="18"/>
      <c r="N258" s="53"/>
      <c r="O258" s="18"/>
      <c r="Q258" s="18"/>
      <c r="R258" s="18"/>
      <c r="S258" s="18"/>
      <c r="T258" s="18"/>
      <c r="U258" s="18"/>
      <c r="V258" s="18"/>
      <c r="W258" s="18"/>
    </row>
    <row r="259" spans="2:23" hidden="1" x14ac:dyDescent="0.2">
      <c r="B259" s="18"/>
      <c r="E259" s="18"/>
      <c r="F259" s="18"/>
      <c r="G259" s="18"/>
      <c r="I259" s="18"/>
      <c r="J259" s="18"/>
      <c r="K259" s="18"/>
      <c r="M259" s="18"/>
      <c r="N259" s="53"/>
      <c r="O259" s="18"/>
      <c r="Q259" s="18"/>
      <c r="R259" s="18"/>
      <c r="S259" s="18"/>
      <c r="T259" s="18"/>
      <c r="U259" s="18"/>
      <c r="V259" s="18"/>
      <c r="W259" s="18"/>
    </row>
    <row r="260" spans="2:23" hidden="1" x14ac:dyDescent="0.2">
      <c r="B260" s="18"/>
      <c r="E260" s="18"/>
      <c r="F260" s="18"/>
      <c r="G260" s="18"/>
      <c r="I260" s="18"/>
      <c r="J260" s="18"/>
      <c r="K260" s="18"/>
      <c r="M260" s="18"/>
      <c r="N260" s="53"/>
      <c r="O260" s="18"/>
      <c r="Q260" s="18"/>
      <c r="R260" s="18"/>
      <c r="S260" s="18"/>
      <c r="T260" s="18"/>
      <c r="U260" s="18"/>
      <c r="V260" s="18"/>
      <c r="W260" s="18"/>
    </row>
    <row r="261" spans="2:23" hidden="1" x14ac:dyDescent="0.2">
      <c r="B261" s="18"/>
      <c r="E261" s="18"/>
      <c r="F261" s="18"/>
      <c r="G261" s="18"/>
      <c r="I261" s="18"/>
      <c r="J261" s="18"/>
      <c r="K261" s="18"/>
      <c r="M261" s="18"/>
      <c r="N261" s="53"/>
      <c r="O261" s="18"/>
      <c r="Q261" s="18"/>
      <c r="R261" s="18"/>
      <c r="S261" s="18"/>
      <c r="T261" s="18"/>
      <c r="U261" s="18"/>
      <c r="V261" s="18"/>
      <c r="W261" s="18"/>
    </row>
    <row r="262" spans="2:23" hidden="1" x14ac:dyDescent="0.2">
      <c r="B262" s="18"/>
      <c r="E262" s="18"/>
      <c r="F262" s="18"/>
      <c r="G262" s="18"/>
      <c r="I262" s="18"/>
      <c r="J262" s="18"/>
      <c r="K262" s="18"/>
      <c r="M262" s="18"/>
      <c r="N262" s="53"/>
      <c r="O262" s="18"/>
      <c r="Q262" s="18"/>
      <c r="R262" s="18"/>
      <c r="S262" s="18"/>
      <c r="T262" s="18"/>
      <c r="U262" s="18"/>
      <c r="V262" s="18"/>
      <c r="W262" s="18"/>
    </row>
    <row r="263" spans="2:23" hidden="1" x14ac:dyDescent="0.2">
      <c r="B263" s="18"/>
      <c r="E263" s="18"/>
      <c r="F263" s="18"/>
      <c r="G263" s="18"/>
      <c r="I263" s="18"/>
      <c r="J263" s="18"/>
      <c r="K263" s="18"/>
      <c r="M263" s="18"/>
      <c r="N263" s="53"/>
      <c r="O263" s="18"/>
      <c r="Q263" s="18"/>
      <c r="R263" s="18"/>
      <c r="S263" s="18"/>
      <c r="T263" s="18"/>
      <c r="U263" s="18"/>
      <c r="V263" s="18"/>
      <c r="W263" s="18"/>
    </row>
    <row r="264" spans="2:23" hidden="1" x14ac:dyDescent="0.2">
      <c r="B264" s="18"/>
      <c r="E264" s="18"/>
      <c r="F264" s="18"/>
      <c r="G264" s="18"/>
      <c r="I264" s="18"/>
      <c r="J264" s="18"/>
      <c r="K264" s="18"/>
      <c r="M264" s="18"/>
      <c r="N264" s="53"/>
      <c r="O264" s="18"/>
      <c r="Q264" s="18"/>
      <c r="R264" s="18"/>
      <c r="S264" s="18"/>
      <c r="T264" s="18"/>
      <c r="U264" s="18"/>
      <c r="V264" s="18"/>
      <c r="W264" s="18"/>
    </row>
    <row r="265" spans="2:23" hidden="1" x14ac:dyDescent="0.2">
      <c r="B265" s="18"/>
      <c r="E265" s="18"/>
      <c r="F265" s="18"/>
      <c r="G265" s="18"/>
      <c r="I265" s="18"/>
      <c r="J265" s="18"/>
      <c r="K265" s="18"/>
      <c r="M265" s="18"/>
      <c r="N265" s="53"/>
      <c r="O265" s="18"/>
      <c r="Q265" s="18"/>
      <c r="R265" s="18"/>
      <c r="S265" s="18"/>
      <c r="T265" s="18"/>
      <c r="U265" s="18"/>
      <c r="V265" s="18"/>
      <c r="W265" s="18"/>
    </row>
    <row r="266" spans="2:23" hidden="1" x14ac:dyDescent="0.2">
      <c r="B266" s="18"/>
      <c r="E266" s="18"/>
      <c r="F266" s="18"/>
      <c r="G266" s="18"/>
      <c r="I266" s="18"/>
      <c r="J266" s="18"/>
      <c r="K266" s="18"/>
      <c r="M266" s="18"/>
      <c r="N266" s="53"/>
      <c r="O266" s="18"/>
      <c r="Q266" s="18"/>
      <c r="R266" s="18"/>
      <c r="S266" s="18"/>
      <c r="T266" s="18"/>
      <c r="U266" s="18"/>
      <c r="V266" s="18"/>
      <c r="W266" s="18"/>
    </row>
    <row r="267" spans="2:23" hidden="1" x14ac:dyDescent="0.2">
      <c r="B267" s="18"/>
      <c r="E267" s="18"/>
      <c r="F267" s="18"/>
      <c r="G267" s="18"/>
      <c r="I267" s="18"/>
      <c r="J267" s="18"/>
      <c r="K267" s="18"/>
      <c r="M267" s="18"/>
      <c r="N267" s="53"/>
      <c r="O267" s="18"/>
      <c r="Q267" s="18"/>
      <c r="R267" s="18"/>
      <c r="S267" s="18"/>
      <c r="T267" s="18"/>
      <c r="U267" s="18"/>
      <c r="V267" s="18"/>
      <c r="W267" s="18"/>
    </row>
    <row r="268" spans="2:23" hidden="1" x14ac:dyDescent="0.2">
      <c r="B268" s="18"/>
      <c r="E268" s="18"/>
      <c r="F268" s="18"/>
      <c r="G268" s="18"/>
      <c r="I268" s="18"/>
      <c r="J268" s="18"/>
      <c r="K268" s="18"/>
      <c r="M268" s="18"/>
      <c r="N268" s="53"/>
      <c r="O268" s="18"/>
      <c r="Q268" s="18"/>
      <c r="R268" s="18"/>
      <c r="S268" s="18"/>
      <c r="T268" s="18"/>
      <c r="U268" s="18"/>
      <c r="V268" s="18"/>
      <c r="W268" s="18"/>
    </row>
    <row r="269" spans="2:23" hidden="1" x14ac:dyDescent="0.2">
      <c r="B269" s="18"/>
      <c r="E269" s="18"/>
      <c r="F269" s="18"/>
      <c r="G269" s="18"/>
      <c r="I269" s="18"/>
      <c r="J269" s="18"/>
      <c r="K269" s="18"/>
      <c r="M269" s="18"/>
      <c r="N269" s="53"/>
      <c r="O269" s="18"/>
      <c r="Q269" s="18"/>
      <c r="R269" s="18"/>
      <c r="S269" s="18"/>
      <c r="T269" s="18"/>
      <c r="U269" s="18"/>
      <c r="V269" s="18"/>
      <c r="W269" s="18"/>
    </row>
    <row r="270" spans="2:23" hidden="1" x14ac:dyDescent="0.2">
      <c r="B270" s="18"/>
      <c r="E270" s="18"/>
      <c r="F270" s="18"/>
      <c r="G270" s="18"/>
      <c r="I270" s="18"/>
      <c r="J270" s="18"/>
      <c r="K270" s="18"/>
      <c r="M270" s="18"/>
      <c r="N270" s="53"/>
      <c r="O270" s="18"/>
      <c r="Q270" s="18"/>
      <c r="R270" s="18"/>
      <c r="S270" s="18"/>
      <c r="T270" s="18"/>
      <c r="U270" s="18"/>
      <c r="V270" s="18"/>
      <c r="W270" s="18"/>
    </row>
    <row r="271" spans="2:23" hidden="1" x14ac:dyDescent="0.2">
      <c r="B271" s="18"/>
      <c r="E271" s="18"/>
      <c r="F271" s="18"/>
      <c r="G271" s="18"/>
      <c r="I271" s="18"/>
      <c r="J271" s="18"/>
      <c r="K271" s="18"/>
      <c r="M271" s="18"/>
      <c r="N271" s="53"/>
      <c r="O271" s="18"/>
      <c r="Q271" s="18"/>
      <c r="R271" s="18"/>
      <c r="S271" s="18"/>
      <c r="T271" s="18"/>
      <c r="U271" s="18"/>
      <c r="V271" s="18"/>
      <c r="W271" s="18"/>
    </row>
    <row r="272" spans="2:23" hidden="1" x14ac:dyDescent="0.2">
      <c r="B272" s="18"/>
      <c r="E272" s="18"/>
      <c r="F272" s="18"/>
      <c r="G272" s="18"/>
      <c r="I272" s="18"/>
      <c r="J272" s="18"/>
      <c r="K272" s="18"/>
      <c r="M272" s="18"/>
      <c r="N272" s="53"/>
      <c r="O272" s="18"/>
      <c r="Q272" s="18"/>
      <c r="R272" s="18"/>
      <c r="S272" s="18"/>
      <c r="T272" s="18"/>
      <c r="U272" s="18"/>
      <c r="V272" s="18"/>
      <c r="W272" s="18"/>
    </row>
    <row r="273" spans="2:23" hidden="1" x14ac:dyDescent="0.2">
      <c r="B273" s="18"/>
      <c r="E273" s="18"/>
      <c r="F273" s="18"/>
      <c r="G273" s="18"/>
      <c r="I273" s="18"/>
      <c r="J273" s="18"/>
      <c r="K273" s="18"/>
      <c r="M273" s="18"/>
      <c r="N273" s="53"/>
      <c r="O273" s="18"/>
      <c r="Q273" s="18"/>
      <c r="R273" s="18"/>
      <c r="S273" s="18"/>
      <c r="T273" s="18"/>
      <c r="U273" s="18"/>
      <c r="V273" s="18"/>
      <c r="W273" s="18"/>
    </row>
    <row r="274" spans="2:23" hidden="1" x14ac:dyDescent="0.2">
      <c r="B274" s="18"/>
      <c r="E274" s="18"/>
      <c r="F274" s="18"/>
      <c r="G274" s="18"/>
      <c r="I274" s="18"/>
      <c r="J274" s="18"/>
      <c r="K274" s="18"/>
      <c r="M274" s="18"/>
      <c r="N274" s="53"/>
      <c r="O274" s="18"/>
      <c r="Q274" s="18"/>
      <c r="R274" s="18"/>
      <c r="S274" s="18"/>
      <c r="T274" s="18"/>
      <c r="U274" s="18"/>
      <c r="V274" s="18"/>
      <c r="W274" s="18"/>
    </row>
    <row r="275" spans="2:23" hidden="1" x14ac:dyDescent="0.2">
      <c r="B275" s="18"/>
      <c r="E275" s="18"/>
      <c r="F275" s="18"/>
      <c r="G275" s="18"/>
      <c r="I275" s="18"/>
      <c r="J275" s="18"/>
      <c r="K275" s="18"/>
      <c r="M275" s="18"/>
      <c r="N275" s="53"/>
      <c r="O275" s="18"/>
      <c r="Q275" s="18"/>
      <c r="R275" s="18"/>
      <c r="S275" s="18"/>
      <c r="T275" s="18"/>
      <c r="U275" s="18"/>
      <c r="V275" s="18"/>
      <c r="W275" s="18"/>
    </row>
    <row r="276" spans="2:23" hidden="1" x14ac:dyDescent="0.2">
      <c r="B276" s="18"/>
      <c r="E276" s="18"/>
      <c r="F276" s="18"/>
      <c r="G276" s="18"/>
      <c r="I276" s="18"/>
      <c r="J276" s="18"/>
      <c r="K276" s="18"/>
      <c r="M276" s="18"/>
      <c r="N276" s="53"/>
      <c r="O276" s="18"/>
      <c r="Q276" s="18"/>
      <c r="R276" s="18"/>
      <c r="S276" s="18"/>
      <c r="T276" s="18"/>
      <c r="U276" s="18"/>
      <c r="V276" s="18"/>
      <c r="W276" s="18"/>
    </row>
    <row r="277" spans="2:23" hidden="1" x14ac:dyDescent="0.2">
      <c r="B277" s="18"/>
      <c r="E277" s="18"/>
      <c r="F277" s="18"/>
      <c r="G277" s="18"/>
      <c r="I277" s="18"/>
      <c r="J277" s="18"/>
      <c r="K277" s="18"/>
      <c r="M277" s="18"/>
      <c r="N277" s="53"/>
      <c r="O277" s="18"/>
      <c r="Q277" s="18"/>
      <c r="R277" s="18"/>
      <c r="S277" s="18"/>
      <c r="T277" s="18"/>
      <c r="U277" s="18"/>
      <c r="V277" s="18"/>
      <c r="W277" s="18"/>
    </row>
    <row r="278" spans="2:23" hidden="1" x14ac:dyDescent="0.2">
      <c r="B278" s="18"/>
      <c r="E278" s="18"/>
      <c r="F278" s="18"/>
      <c r="G278" s="18"/>
      <c r="I278" s="18"/>
      <c r="J278" s="18"/>
      <c r="K278" s="18"/>
      <c r="M278" s="18"/>
      <c r="N278" s="53"/>
      <c r="O278" s="18"/>
      <c r="Q278" s="18"/>
      <c r="R278" s="18"/>
      <c r="S278" s="18"/>
      <c r="T278" s="18"/>
      <c r="U278" s="18"/>
      <c r="V278" s="18"/>
      <c r="W278" s="18"/>
    </row>
    <row r="279" spans="2:23" hidden="1" x14ac:dyDescent="0.2">
      <c r="B279" s="18"/>
      <c r="E279" s="18"/>
      <c r="F279" s="18"/>
      <c r="G279" s="18"/>
      <c r="I279" s="18"/>
      <c r="J279" s="18"/>
      <c r="K279" s="18"/>
      <c r="M279" s="18"/>
      <c r="N279" s="53"/>
      <c r="O279" s="18"/>
      <c r="Q279" s="18"/>
      <c r="R279" s="18"/>
      <c r="S279" s="18"/>
      <c r="T279" s="18"/>
      <c r="U279" s="18"/>
      <c r="V279" s="18"/>
      <c r="W279" s="18"/>
    </row>
    <row r="280" spans="2:23" hidden="1" x14ac:dyDescent="0.2">
      <c r="B280" s="18"/>
      <c r="E280" s="18"/>
      <c r="F280" s="18"/>
      <c r="G280" s="18"/>
      <c r="I280" s="18"/>
      <c r="J280" s="18"/>
      <c r="K280" s="18"/>
      <c r="M280" s="18"/>
      <c r="N280" s="53"/>
      <c r="O280" s="18"/>
      <c r="Q280" s="18"/>
      <c r="R280" s="18"/>
      <c r="S280" s="18"/>
      <c r="T280" s="18"/>
      <c r="U280" s="18"/>
      <c r="V280" s="18"/>
      <c r="W280" s="18"/>
    </row>
    <row r="281" spans="2:23" hidden="1" x14ac:dyDescent="0.2">
      <c r="B281" s="18"/>
      <c r="E281" s="18"/>
      <c r="F281" s="18"/>
      <c r="G281" s="18"/>
      <c r="I281" s="18"/>
      <c r="J281" s="18"/>
      <c r="K281" s="18"/>
      <c r="M281" s="18"/>
      <c r="N281" s="53"/>
      <c r="O281" s="18"/>
      <c r="Q281" s="18"/>
      <c r="R281" s="18"/>
      <c r="S281" s="18"/>
      <c r="T281" s="18"/>
      <c r="U281" s="18"/>
      <c r="V281" s="18"/>
      <c r="W281" s="18"/>
    </row>
    <row r="282" spans="2:23" hidden="1" x14ac:dyDescent="0.2">
      <c r="B282" s="18"/>
      <c r="E282" s="18"/>
      <c r="F282" s="18"/>
      <c r="G282" s="18"/>
      <c r="I282" s="18"/>
      <c r="J282" s="18"/>
      <c r="K282" s="18"/>
      <c r="M282" s="18"/>
      <c r="N282" s="53"/>
      <c r="O282" s="18"/>
      <c r="Q282" s="18"/>
      <c r="R282" s="18"/>
      <c r="S282" s="18"/>
      <c r="T282" s="18"/>
      <c r="U282" s="18"/>
      <c r="V282" s="18"/>
      <c r="W282" s="18"/>
    </row>
    <row r="283" spans="2:23" hidden="1" x14ac:dyDescent="0.2">
      <c r="B283" s="18"/>
      <c r="E283" s="18"/>
      <c r="F283" s="18"/>
      <c r="G283" s="18"/>
      <c r="I283" s="18"/>
      <c r="J283" s="18"/>
      <c r="K283" s="18"/>
      <c r="M283" s="18"/>
      <c r="N283" s="53"/>
      <c r="O283" s="18"/>
      <c r="Q283" s="18"/>
      <c r="R283" s="18"/>
      <c r="S283" s="18"/>
      <c r="T283" s="18"/>
      <c r="U283" s="18"/>
      <c r="V283" s="18"/>
      <c r="W283" s="18"/>
    </row>
    <row r="284" spans="2:23" hidden="1" x14ac:dyDescent="0.2">
      <c r="B284" s="18"/>
      <c r="E284" s="18"/>
      <c r="F284" s="18"/>
      <c r="G284" s="18"/>
      <c r="I284" s="18"/>
      <c r="J284" s="18"/>
      <c r="K284" s="18"/>
      <c r="M284" s="18"/>
      <c r="N284" s="53"/>
      <c r="O284" s="18"/>
      <c r="Q284" s="18"/>
      <c r="R284" s="18"/>
      <c r="S284" s="18"/>
      <c r="T284" s="18"/>
      <c r="U284" s="18"/>
      <c r="V284" s="18"/>
      <c r="W284" s="18"/>
    </row>
    <row r="285" spans="2:23" hidden="1" x14ac:dyDescent="0.2">
      <c r="B285" s="18"/>
      <c r="E285" s="18"/>
      <c r="F285" s="18"/>
      <c r="G285" s="18"/>
      <c r="I285" s="18"/>
      <c r="J285" s="18"/>
      <c r="K285" s="18"/>
      <c r="M285" s="18"/>
      <c r="N285" s="53"/>
      <c r="O285" s="18"/>
      <c r="Q285" s="18"/>
      <c r="R285" s="18"/>
      <c r="S285" s="18"/>
      <c r="T285" s="18"/>
      <c r="U285" s="18"/>
      <c r="V285" s="18"/>
      <c r="W285" s="18"/>
    </row>
    <row r="286" spans="2:23" hidden="1" x14ac:dyDescent="0.2">
      <c r="B286" s="18"/>
      <c r="E286" s="18"/>
      <c r="F286" s="18"/>
      <c r="G286" s="18"/>
      <c r="I286" s="18"/>
      <c r="J286" s="18"/>
      <c r="K286" s="18"/>
      <c r="M286" s="18"/>
      <c r="N286" s="53"/>
      <c r="O286" s="18"/>
      <c r="Q286" s="18"/>
      <c r="R286" s="18"/>
      <c r="S286" s="18"/>
      <c r="T286" s="18"/>
      <c r="U286" s="18"/>
      <c r="V286" s="18"/>
      <c r="W286" s="18"/>
    </row>
    <row r="287" spans="2:23" hidden="1" x14ac:dyDescent="0.2">
      <c r="B287" s="18"/>
      <c r="E287" s="18"/>
      <c r="F287" s="18"/>
      <c r="G287" s="18"/>
      <c r="I287" s="18"/>
      <c r="J287" s="18"/>
      <c r="K287" s="18"/>
      <c r="M287" s="18"/>
      <c r="N287" s="53"/>
      <c r="O287" s="18"/>
      <c r="Q287" s="18"/>
      <c r="R287" s="18"/>
      <c r="S287" s="18"/>
      <c r="T287" s="18"/>
      <c r="U287" s="18"/>
      <c r="V287" s="18"/>
      <c r="W287" s="18"/>
    </row>
    <row r="288" spans="2:23" hidden="1" x14ac:dyDescent="0.2">
      <c r="B288" s="18"/>
      <c r="E288" s="18"/>
      <c r="F288" s="18"/>
      <c r="G288" s="18"/>
      <c r="I288" s="18"/>
      <c r="J288" s="18"/>
      <c r="K288" s="18"/>
      <c r="M288" s="18"/>
      <c r="N288" s="53"/>
      <c r="O288" s="18"/>
      <c r="Q288" s="18"/>
      <c r="R288" s="18"/>
      <c r="S288" s="18"/>
      <c r="T288" s="18"/>
      <c r="U288" s="18"/>
      <c r="V288" s="18"/>
      <c r="W288" s="18"/>
    </row>
    <row r="289" spans="1:41" hidden="1" x14ac:dyDescent="0.2">
      <c r="B289" s="18"/>
      <c r="E289" s="18"/>
      <c r="F289" s="18"/>
      <c r="G289" s="18"/>
      <c r="I289" s="18"/>
      <c r="J289" s="18"/>
      <c r="K289" s="18"/>
      <c r="M289" s="18"/>
      <c r="N289" s="53"/>
      <c r="O289" s="18"/>
      <c r="Q289" s="18"/>
      <c r="R289" s="18"/>
      <c r="S289" s="18"/>
      <c r="T289" s="18"/>
      <c r="U289" s="18"/>
      <c r="V289" s="18"/>
      <c r="W289" s="18"/>
    </row>
    <row r="290" spans="1:41" hidden="1" x14ac:dyDescent="0.2">
      <c r="B290" s="18"/>
      <c r="E290" s="18"/>
      <c r="F290" s="18"/>
      <c r="G290" s="18"/>
      <c r="I290" s="18"/>
      <c r="J290" s="18"/>
      <c r="K290" s="18"/>
      <c r="M290" s="18"/>
      <c r="N290" s="53"/>
      <c r="O290" s="18"/>
      <c r="Q290" s="18"/>
      <c r="R290" s="18"/>
      <c r="S290" s="18"/>
      <c r="T290" s="18"/>
      <c r="U290" s="18"/>
      <c r="V290" s="18"/>
      <c r="W290" s="18"/>
    </row>
    <row r="291" spans="1:41" hidden="1" x14ac:dyDescent="0.2">
      <c r="B291" s="18"/>
      <c r="E291" s="18"/>
      <c r="F291" s="18"/>
      <c r="G291" s="18"/>
      <c r="I291" s="18"/>
      <c r="J291" s="18"/>
      <c r="K291" s="18"/>
      <c r="M291" s="18"/>
      <c r="N291" s="53"/>
      <c r="O291" s="18"/>
      <c r="Q291" s="18"/>
      <c r="R291" s="18"/>
      <c r="S291" s="18"/>
      <c r="T291" s="18"/>
      <c r="U291" s="18"/>
      <c r="V291" s="18"/>
      <c r="W291" s="18"/>
    </row>
    <row r="292" spans="1:41" hidden="1" x14ac:dyDescent="0.2">
      <c r="B292" s="18"/>
      <c r="E292" s="18"/>
      <c r="F292" s="18"/>
      <c r="G292" s="18"/>
      <c r="I292" s="18"/>
      <c r="J292" s="18"/>
      <c r="K292" s="18"/>
      <c r="M292" s="18"/>
      <c r="N292" s="53"/>
      <c r="O292" s="18"/>
      <c r="Q292" s="18"/>
      <c r="R292" s="18"/>
      <c r="S292" s="18"/>
      <c r="T292" s="18"/>
      <c r="U292" s="18"/>
      <c r="V292" s="18"/>
      <c r="W292" s="18"/>
    </row>
    <row r="293" spans="1:41" hidden="1" x14ac:dyDescent="0.2">
      <c r="B293" s="18"/>
      <c r="E293" s="18"/>
      <c r="F293" s="18"/>
      <c r="G293" s="18"/>
      <c r="I293" s="18"/>
      <c r="J293" s="18"/>
      <c r="K293" s="18"/>
      <c r="M293" s="18"/>
      <c r="N293" s="53"/>
      <c r="O293" s="18"/>
      <c r="Q293" s="18"/>
      <c r="R293" s="18"/>
      <c r="S293" s="18"/>
      <c r="T293" s="18"/>
      <c r="U293" s="18"/>
      <c r="V293" s="18"/>
      <c r="W293" s="18"/>
    </row>
    <row r="294" spans="1:41" hidden="1" x14ac:dyDescent="0.2">
      <c r="B294" s="18"/>
      <c r="E294" s="18"/>
      <c r="F294" s="18"/>
      <c r="G294" s="18"/>
      <c r="I294" s="18"/>
      <c r="J294" s="18"/>
      <c r="K294" s="18"/>
      <c r="M294" s="18"/>
      <c r="N294" s="53"/>
      <c r="O294" s="18"/>
      <c r="Q294" s="18"/>
      <c r="R294" s="18"/>
      <c r="S294" s="18"/>
      <c r="T294" s="18"/>
      <c r="U294" s="18"/>
      <c r="V294" s="18"/>
      <c r="W294" s="18"/>
    </row>
    <row r="295" spans="1:41" hidden="1" x14ac:dyDescent="0.2">
      <c r="B295" s="18"/>
      <c r="E295" s="18"/>
      <c r="F295" s="18"/>
      <c r="G295" s="18"/>
      <c r="I295" s="18"/>
      <c r="J295" s="18"/>
      <c r="K295" s="18"/>
      <c r="M295" s="18"/>
      <c r="N295" s="53"/>
      <c r="O295" s="18"/>
      <c r="Q295" s="18"/>
      <c r="R295" s="18"/>
      <c r="S295" s="18"/>
      <c r="T295" s="18"/>
      <c r="U295" s="18"/>
      <c r="V295" s="18"/>
      <c r="W295" s="18"/>
    </row>
    <row r="296" spans="1:41" hidden="1" x14ac:dyDescent="0.2">
      <c r="B296" s="18"/>
      <c r="E296" s="18"/>
      <c r="F296" s="18"/>
      <c r="G296" s="18"/>
      <c r="I296" s="18"/>
      <c r="J296" s="18"/>
      <c r="K296" s="18"/>
      <c r="M296" s="18"/>
      <c r="N296" s="53"/>
      <c r="O296" s="18"/>
      <c r="Q296" s="18"/>
      <c r="R296" s="18"/>
      <c r="S296" s="18"/>
      <c r="T296" s="18"/>
      <c r="U296" s="18"/>
      <c r="V296" s="18"/>
      <c r="W296" s="18"/>
    </row>
    <row r="297" spans="1:41" hidden="1" x14ac:dyDescent="0.2">
      <c r="B297" s="18"/>
      <c r="E297" s="18"/>
      <c r="F297" s="18"/>
      <c r="G297" s="18"/>
      <c r="I297" s="18"/>
      <c r="J297" s="18"/>
      <c r="K297" s="18"/>
      <c r="M297" s="18"/>
      <c r="N297" s="53"/>
      <c r="O297" s="18"/>
      <c r="Q297" s="18"/>
      <c r="R297" s="18"/>
      <c r="S297" s="18"/>
      <c r="T297" s="18"/>
      <c r="U297" s="18"/>
      <c r="V297" s="18"/>
      <c r="W297" s="18"/>
    </row>
    <row r="298" spans="1:41" x14ac:dyDescent="0.2">
      <c r="B298" s="18"/>
      <c r="E298" s="18"/>
      <c r="F298" s="18"/>
      <c r="G298" s="18"/>
      <c r="I298" s="18"/>
      <c r="J298" s="18"/>
      <c r="K298" s="18"/>
      <c r="M298" s="18"/>
      <c r="N298" s="53"/>
      <c r="O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</row>
    <row r="299" spans="1:41" x14ac:dyDescent="0.2">
      <c r="A299" s="2" t="s">
        <v>45</v>
      </c>
      <c r="B299" s="47" t="s">
        <v>57</v>
      </c>
      <c r="C299" s="48"/>
      <c r="D299" s="19" t="s">
        <v>34</v>
      </c>
      <c r="E299" s="19" t="s">
        <v>58</v>
      </c>
      <c r="R299" s="77" t="s">
        <v>56</v>
      </c>
      <c r="S299" s="65">
        <v>5.0000000000000001E-3</v>
      </c>
      <c r="T299" s="63" t="s">
        <v>69</v>
      </c>
      <c r="U299" s="63" t="s">
        <v>70</v>
      </c>
      <c r="V299" s="64" t="s">
        <v>59</v>
      </c>
      <c r="W299" s="63" t="s">
        <v>71</v>
      </c>
      <c r="X299" s="63" t="s">
        <v>72</v>
      </c>
      <c r="Y299" s="63" t="s">
        <v>63</v>
      </c>
      <c r="Z299" s="63" t="s">
        <v>66</v>
      </c>
      <c r="AA299" s="63" t="s">
        <v>73</v>
      </c>
      <c r="AB299" s="63" t="s">
        <v>74</v>
      </c>
      <c r="AC299" s="63" t="s">
        <v>75</v>
      </c>
      <c r="AD299" s="63" t="s">
        <v>64</v>
      </c>
      <c r="AE299" s="63" t="s">
        <v>61</v>
      </c>
      <c r="AF299" s="63" t="s">
        <v>60</v>
      </c>
      <c r="AG299" s="63" t="s">
        <v>65</v>
      </c>
      <c r="AH299" s="63" t="s">
        <v>62</v>
      </c>
      <c r="AI299" s="233" t="s">
        <v>157</v>
      </c>
    </row>
    <row r="300" spans="1:41" x14ac:dyDescent="0.2">
      <c r="A300" s="2">
        <v>1</v>
      </c>
      <c r="B300" s="49" t="str">
        <f>IFERROR(INDEX(H$100:H$300,MATCH(A300&amp;". koht",H$101:H$301,0)),"")</f>
        <v>Jaan Joonas (Võru)</v>
      </c>
      <c r="C300" s="81"/>
      <c r="D300" s="80">
        <f>IFERROR(INDEX(Nimed!C:C,MATCH(B:B,Nimed!B:B,0)),"")</f>
        <v>25243</v>
      </c>
      <c r="E300" s="75">
        <f>IF(LEN(B301)&gt;0,11,"")</f>
        <v>11</v>
      </c>
      <c r="O300" s="18"/>
      <c r="R300" s="1" t="str">
        <f t="shared" ref="R300:R311" si="0">IFERROR(MID(B300,FIND("(",B300)+1,FIND(")",B300)-FIND("(",B300)-1),"")</f>
        <v>Võru</v>
      </c>
      <c r="S300" s="76">
        <f>E300+S$299</f>
        <v>11.005000000000001</v>
      </c>
      <c r="T300" s="76" t="str">
        <f t="shared" ref="T300:U300" si="1">IF($R300=T$299,$S300,"")</f>
        <v/>
      </c>
      <c r="U300" s="76" t="str">
        <f t="shared" si="1"/>
        <v/>
      </c>
      <c r="V300" s="76" t="str">
        <f>IF($R300=V$299,$S300,"")</f>
        <v/>
      </c>
      <c r="W300" s="76" t="str">
        <f t="shared" ref="W300:AI311" si="2">IF($R300=W$299,$S300,"")</f>
        <v/>
      </c>
      <c r="X300" s="76" t="str">
        <f t="shared" si="2"/>
        <v/>
      </c>
      <c r="Y300" s="76" t="str">
        <f t="shared" si="2"/>
        <v/>
      </c>
      <c r="Z300" s="76" t="str">
        <f t="shared" si="2"/>
        <v/>
      </c>
      <c r="AA300" s="76" t="str">
        <f t="shared" si="2"/>
        <v/>
      </c>
      <c r="AB300" s="76" t="str">
        <f t="shared" si="2"/>
        <v/>
      </c>
      <c r="AC300" s="76" t="str">
        <f t="shared" si="2"/>
        <v/>
      </c>
      <c r="AD300" s="76" t="str">
        <f t="shared" si="2"/>
        <v/>
      </c>
      <c r="AE300" s="76" t="str">
        <f t="shared" si="2"/>
        <v/>
      </c>
      <c r="AF300" s="76" t="str">
        <f t="shared" si="2"/>
        <v/>
      </c>
      <c r="AG300" s="76" t="str">
        <f t="shared" si="2"/>
        <v/>
      </c>
      <c r="AH300" s="76">
        <f t="shared" si="2"/>
        <v>11.005000000000001</v>
      </c>
      <c r="AI300" s="236" t="str">
        <f t="shared" si="2"/>
        <v/>
      </c>
      <c r="AJ300" s="55"/>
      <c r="AK300" s="55"/>
      <c r="AL300" s="55"/>
      <c r="AM300" s="55"/>
      <c r="AN300" s="55"/>
      <c r="AO300" s="55"/>
    </row>
    <row r="301" spans="1:41" x14ac:dyDescent="0.2">
      <c r="A301" s="2">
        <v>2</v>
      </c>
      <c r="B301" s="50" t="str">
        <f t="shared" ref="B301:B311" si="3">IFERROR(INDEX(H$100:H$300,MATCH(A301&amp;". koht",H$101:H$301,0)),"")</f>
        <v>Illart Majas (Võru)</v>
      </c>
      <c r="C301" s="82"/>
      <c r="D301" s="80">
        <f>IFERROR(INDEX(Nimed!C:C,MATCH(B:B,Nimed!B:B,0)),"")</f>
        <v>22963</v>
      </c>
      <c r="E301" s="75">
        <f>IF(LEN(B301)&gt;0,9,"")</f>
        <v>9</v>
      </c>
      <c r="F301" s="18"/>
      <c r="O301" s="18"/>
      <c r="R301" s="1" t="str">
        <f t="shared" si="0"/>
        <v>Võru</v>
      </c>
      <c r="S301" s="76">
        <f t="shared" ref="S301:S311" si="4">E301+S$299</f>
        <v>9.0050000000000008</v>
      </c>
      <c r="T301" s="76" t="str">
        <f t="shared" ref="T301:AH311" si="5">IF($R301=T$299,$S301,"")</f>
        <v/>
      </c>
      <c r="U301" s="76" t="str">
        <f t="shared" si="5"/>
        <v/>
      </c>
      <c r="V301" s="76" t="str">
        <f t="shared" si="5"/>
        <v/>
      </c>
      <c r="W301" s="76" t="str">
        <f t="shared" si="5"/>
        <v/>
      </c>
      <c r="X301" s="76" t="str">
        <f t="shared" si="5"/>
        <v/>
      </c>
      <c r="Y301" s="76" t="str">
        <f t="shared" si="5"/>
        <v/>
      </c>
      <c r="Z301" s="76" t="str">
        <f t="shared" si="5"/>
        <v/>
      </c>
      <c r="AA301" s="76" t="str">
        <f t="shared" si="5"/>
        <v/>
      </c>
      <c r="AB301" s="76" t="str">
        <f t="shared" si="5"/>
        <v/>
      </c>
      <c r="AC301" s="76" t="str">
        <f t="shared" si="5"/>
        <v/>
      </c>
      <c r="AD301" s="76" t="str">
        <f t="shared" si="5"/>
        <v/>
      </c>
      <c r="AE301" s="76" t="str">
        <f t="shared" si="5"/>
        <v/>
      </c>
      <c r="AF301" s="76" t="str">
        <f t="shared" si="5"/>
        <v/>
      </c>
      <c r="AG301" s="76" t="str">
        <f t="shared" si="5"/>
        <v/>
      </c>
      <c r="AH301" s="76">
        <f t="shared" si="5"/>
        <v>9.0050000000000008</v>
      </c>
      <c r="AI301" s="236" t="str">
        <f t="shared" si="2"/>
        <v/>
      </c>
      <c r="AJ301" s="55"/>
      <c r="AK301" s="55"/>
      <c r="AL301" s="55"/>
      <c r="AM301" s="55"/>
      <c r="AN301" s="55"/>
      <c r="AO301" s="55"/>
    </row>
    <row r="302" spans="1:41" x14ac:dyDescent="0.2">
      <c r="A302" s="2">
        <v>3</v>
      </c>
      <c r="B302" s="51" t="str">
        <f t="shared" si="3"/>
        <v>Jaan Lüitsepp (Võru)</v>
      </c>
      <c r="C302" s="83"/>
      <c r="D302" s="80">
        <f>IFERROR(INDEX(Nimed!C:C,MATCH(B:B,Nimed!B:B,0)),"")</f>
        <v>26361</v>
      </c>
      <c r="E302" s="75">
        <f t="shared" ref="E302:E311" si="6">IF(LEN(B302)&gt;0,IF(E301-1&gt;=1,E301-1,0),"")</f>
        <v>8</v>
      </c>
      <c r="O302" s="18"/>
      <c r="R302" s="1" t="str">
        <f t="shared" si="0"/>
        <v>Võru</v>
      </c>
      <c r="S302" s="76">
        <f t="shared" si="4"/>
        <v>8.0050000000000008</v>
      </c>
      <c r="T302" s="76" t="str">
        <f t="shared" si="5"/>
        <v/>
      </c>
      <c r="U302" s="76" t="str">
        <f t="shared" si="5"/>
        <v/>
      </c>
      <c r="V302" s="76" t="str">
        <f t="shared" si="5"/>
        <v/>
      </c>
      <c r="W302" s="76" t="str">
        <f t="shared" si="2"/>
        <v/>
      </c>
      <c r="X302" s="76" t="str">
        <f t="shared" si="2"/>
        <v/>
      </c>
      <c r="Y302" s="76" t="str">
        <f t="shared" si="2"/>
        <v/>
      </c>
      <c r="Z302" s="76" t="str">
        <f t="shared" si="2"/>
        <v/>
      </c>
      <c r="AA302" s="76" t="str">
        <f t="shared" si="2"/>
        <v/>
      </c>
      <c r="AB302" s="76" t="str">
        <f t="shared" si="2"/>
        <v/>
      </c>
      <c r="AC302" s="76" t="str">
        <f t="shared" si="2"/>
        <v/>
      </c>
      <c r="AD302" s="76" t="str">
        <f t="shared" si="2"/>
        <v/>
      </c>
      <c r="AE302" s="76" t="str">
        <f t="shared" si="2"/>
        <v/>
      </c>
      <c r="AF302" s="76" t="str">
        <f t="shared" si="2"/>
        <v/>
      </c>
      <c r="AG302" s="76" t="str">
        <f t="shared" si="2"/>
        <v/>
      </c>
      <c r="AH302" s="76">
        <f t="shared" si="2"/>
        <v>8.0050000000000008</v>
      </c>
      <c r="AI302" s="236" t="str">
        <f t="shared" si="2"/>
        <v/>
      </c>
      <c r="AJ302" s="55"/>
      <c r="AK302" s="55"/>
      <c r="AL302" s="55"/>
      <c r="AM302" s="55"/>
      <c r="AN302" s="55"/>
      <c r="AO302" s="55"/>
    </row>
    <row r="303" spans="1:41" x14ac:dyDescent="0.2">
      <c r="A303" s="2">
        <v>4</v>
      </c>
      <c r="B303" s="52" t="str">
        <f t="shared" si="3"/>
        <v>Mati Rebane (Rapla)</v>
      </c>
      <c r="C303" s="84"/>
      <c r="D303" s="80" t="str">
        <f>IFERROR(INDEX(Nimed!C:C,MATCH(B:B,Nimed!B:B,0)),"")</f>
        <v>-</v>
      </c>
      <c r="E303" s="75">
        <f t="shared" si="6"/>
        <v>7</v>
      </c>
      <c r="O303" s="18"/>
      <c r="R303" s="1" t="str">
        <f t="shared" si="0"/>
        <v>Rapla</v>
      </c>
      <c r="S303" s="76">
        <f t="shared" si="4"/>
        <v>7.0049999999999999</v>
      </c>
      <c r="T303" s="76" t="str">
        <f t="shared" si="5"/>
        <v/>
      </c>
      <c r="U303" s="76" t="str">
        <f t="shared" si="5"/>
        <v/>
      </c>
      <c r="V303" s="76" t="str">
        <f t="shared" si="5"/>
        <v/>
      </c>
      <c r="W303" s="76" t="str">
        <f t="shared" si="2"/>
        <v/>
      </c>
      <c r="X303" s="76" t="str">
        <f t="shared" si="2"/>
        <v/>
      </c>
      <c r="Y303" s="76" t="str">
        <f t="shared" si="2"/>
        <v/>
      </c>
      <c r="Z303" s="76" t="str">
        <f t="shared" si="2"/>
        <v/>
      </c>
      <c r="AA303" s="76" t="str">
        <f t="shared" si="2"/>
        <v/>
      </c>
      <c r="AB303" s="76" t="str">
        <f t="shared" si="2"/>
        <v/>
      </c>
      <c r="AC303" s="76">
        <f t="shared" si="2"/>
        <v>7.0049999999999999</v>
      </c>
      <c r="AD303" s="76" t="str">
        <f t="shared" si="2"/>
        <v/>
      </c>
      <c r="AE303" s="76" t="str">
        <f t="shared" si="2"/>
        <v/>
      </c>
      <c r="AF303" s="76" t="str">
        <f t="shared" si="2"/>
        <v/>
      </c>
      <c r="AG303" s="76" t="str">
        <f t="shared" si="2"/>
        <v/>
      </c>
      <c r="AH303" s="76" t="str">
        <f t="shared" si="2"/>
        <v/>
      </c>
      <c r="AI303" s="236" t="str">
        <f t="shared" si="2"/>
        <v/>
      </c>
      <c r="AJ303" s="55"/>
      <c r="AK303" s="55"/>
      <c r="AL303" s="55"/>
      <c r="AM303" s="55"/>
      <c r="AN303" s="55"/>
      <c r="AO303" s="55"/>
    </row>
    <row r="304" spans="1:41" x14ac:dyDescent="0.2">
      <c r="A304" s="2">
        <v>5</v>
      </c>
      <c r="B304" s="52" t="str">
        <f t="shared" si="3"/>
        <v>Tiit Kattai (Valga)</v>
      </c>
      <c r="C304" s="84"/>
      <c r="D304" s="80">
        <f>IFERROR(INDEX(Nimed!C:C,MATCH(B:B,Nimed!B:B,0)),"")</f>
        <v>26162</v>
      </c>
      <c r="E304" s="75">
        <f t="shared" si="6"/>
        <v>6</v>
      </c>
      <c r="O304" s="18"/>
      <c r="R304" s="1" t="str">
        <f t="shared" si="0"/>
        <v>Valga</v>
      </c>
      <c r="S304" s="76">
        <f t="shared" si="4"/>
        <v>6.0049999999999999</v>
      </c>
      <c r="T304" s="76" t="str">
        <f t="shared" si="5"/>
        <v/>
      </c>
      <c r="U304" s="76" t="str">
        <f t="shared" si="5"/>
        <v/>
      </c>
      <c r="V304" s="76" t="str">
        <f t="shared" si="5"/>
        <v/>
      </c>
      <c r="W304" s="76" t="str">
        <f t="shared" si="2"/>
        <v/>
      </c>
      <c r="X304" s="76" t="str">
        <f t="shared" si="2"/>
        <v/>
      </c>
      <c r="Y304" s="76" t="str">
        <f t="shared" si="2"/>
        <v/>
      </c>
      <c r="Z304" s="76" t="str">
        <f t="shared" si="2"/>
        <v/>
      </c>
      <c r="AA304" s="76" t="str">
        <f t="shared" si="2"/>
        <v/>
      </c>
      <c r="AB304" s="76" t="str">
        <f t="shared" si="2"/>
        <v/>
      </c>
      <c r="AC304" s="76" t="str">
        <f t="shared" si="2"/>
        <v/>
      </c>
      <c r="AD304" s="76" t="str">
        <f t="shared" si="2"/>
        <v/>
      </c>
      <c r="AE304" s="76" t="str">
        <f t="shared" si="2"/>
        <v/>
      </c>
      <c r="AF304" s="76">
        <f t="shared" si="2"/>
        <v>6.0049999999999999</v>
      </c>
      <c r="AG304" s="76" t="str">
        <f t="shared" si="2"/>
        <v/>
      </c>
      <c r="AH304" s="76" t="str">
        <f t="shared" si="2"/>
        <v/>
      </c>
      <c r="AI304" s="236" t="str">
        <f t="shared" si="2"/>
        <v/>
      </c>
      <c r="AJ304" s="55"/>
      <c r="AK304" s="55"/>
      <c r="AL304" s="55"/>
      <c r="AM304" s="55"/>
      <c r="AN304" s="55"/>
      <c r="AO304" s="55"/>
    </row>
    <row r="305" spans="1:41" x14ac:dyDescent="0.2">
      <c r="A305" s="2">
        <v>6</v>
      </c>
      <c r="B305" s="52" t="str">
        <f t="shared" si="3"/>
        <v>Heino Vahtramäe (Valga)</v>
      </c>
      <c r="C305" s="84"/>
      <c r="D305" s="80">
        <f>IFERROR(INDEX(Nimed!C:C,MATCH(B:B,Nimed!B:B,0)),"")</f>
        <v>18388</v>
      </c>
      <c r="E305" s="75">
        <f t="shared" si="6"/>
        <v>5</v>
      </c>
      <c r="O305" s="18"/>
      <c r="R305" s="1" t="str">
        <f t="shared" si="0"/>
        <v>Valga</v>
      </c>
      <c r="S305" s="76">
        <f t="shared" si="4"/>
        <v>5.0049999999999999</v>
      </c>
      <c r="T305" s="76" t="str">
        <f t="shared" si="5"/>
        <v/>
      </c>
      <c r="U305" s="76" t="str">
        <f t="shared" si="5"/>
        <v/>
      </c>
      <c r="V305" s="76" t="str">
        <f t="shared" si="5"/>
        <v/>
      </c>
      <c r="W305" s="76" t="str">
        <f t="shared" si="2"/>
        <v/>
      </c>
      <c r="X305" s="76" t="str">
        <f t="shared" si="2"/>
        <v/>
      </c>
      <c r="Y305" s="76" t="str">
        <f t="shared" si="2"/>
        <v/>
      </c>
      <c r="Z305" s="76" t="str">
        <f t="shared" si="2"/>
        <v/>
      </c>
      <c r="AA305" s="76" t="str">
        <f t="shared" si="2"/>
        <v/>
      </c>
      <c r="AB305" s="76" t="str">
        <f t="shared" si="2"/>
        <v/>
      </c>
      <c r="AC305" s="76" t="str">
        <f t="shared" si="2"/>
        <v/>
      </c>
      <c r="AD305" s="76" t="str">
        <f t="shared" si="2"/>
        <v/>
      </c>
      <c r="AE305" s="76" t="str">
        <f t="shared" si="2"/>
        <v/>
      </c>
      <c r="AF305" s="76">
        <f t="shared" si="2"/>
        <v>5.0049999999999999</v>
      </c>
      <c r="AG305" s="76" t="str">
        <f t="shared" si="2"/>
        <v/>
      </c>
      <c r="AH305" s="76" t="str">
        <f t="shared" si="2"/>
        <v/>
      </c>
      <c r="AI305" s="236" t="str">
        <f t="shared" si="2"/>
        <v/>
      </c>
      <c r="AJ305" s="55"/>
      <c r="AK305" s="55"/>
      <c r="AL305" s="55"/>
      <c r="AM305" s="55"/>
      <c r="AN305" s="55"/>
      <c r="AO305" s="55"/>
    </row>
    <row r="306" spans="1:41" x14ac:dyDescent="0.2">
      <c r="A306" s="2">
        <v>7</v>
      </c>
      <c r="B306" s="52" t="str">
        <f t="shared" si="3"/>
        <v>Vello Vasser (L-Viru)</v>
      </c>
      <c r="C306" s="84"/>
      <c r="D306" s="80">
        <f>IFERROR(INDEX(Nimed!C:C,MATCH(B:B,Nimed!B:B,0)),"")</f>
        <v>20820</v>
      </c>
      <c r="E306" s="75">
        <f t="shared" si="6"/>
        <v>4</v>
      </c>
      <c r="O306" s="18"/>
      <c r="R306" s="1" t="str">
        <f t="shared" si="0"/>
        <v>L-Viru</v>
      </c>
      <c r="S306" s="76">
        <f t="shared" si="4"/>
        <v>4.0049999999999999</v>
      </c>
      <c r="T306" s="76" t="str">
        <f t="shared" si="5"/>
        <v/>
      </c>
      <c r="U306" s="76" t="str">
        <f t="shared" si="5"/>
        <v/>
      </c>
      <c r="V306" s="76" t="str">
        <f t="shared" si="5"/>
        <v/>
      </c>
      <c r="W306" s="76" t="str">
        <f t="shared" si="2"/>
        <v/>
      </c>
      <c r="X306" s="76" t="str">
        <f t="shared" si="2"/>
        <v/>
      </c>
      <c r="Y306" s="76" t="str">
        <f t="shared" si="2"/>
        <v/>
      </c>
      <c r="Z306" s="76">
        <f t="shared" si="2"/>
        <v>4.0049999999999999</v>
      </c>
      <c r="AA306" s="76" t="str">
        <f t="shared" si="2"/>
        <v/>
      </c>
      <c r="AB306" s="76" t="str">
        <f t="shared" si="2"/>
        <v/>
      </c>
      <c r="AC306" s="76" t="str">
        <f t="shared" si="2"/>
        <v/>
      </c>
      <c r="AD306" s="76" t="str">
        <f t="shared" si="2"/>
        <v/>
      </c>
      <c r="AE306" s="76" t="str">
        <f t="shared" si="2"/>
        <v/>
      </c>
      <c r="AF306" s="76" t="str">
        <f t="shared" si="2"/>
        <v/>
      </c>
      <c r="AG306" s="76" t="str">
        <f t="shared" si="2"/>
        <v/>
      </c>
      <c r="AH306" s="76" t="str">
        <f t="shared" si="2"/>
        <v/>
      </c>
      <c r="AI306" s="236" t="str">
        <f t="shared" si="2"/>
        <v/>
      </c>
      <c r="AJ306" s="55"/>
      <c r="AK306" s="55"/>
      <c r="AL306" s="55"/>
      <c r="AM306" s="55"/>
      <c r="AN306" s="55"/>
      <c r="AO306" s="55"/>
    </row>
    <row r="307" spans="1:41" x14ac:dyDescent="0.2">
      <c r="A307" s="2">
        <v>8</v>
      </c>
      <c r="B307" s="52" t="str">
        <f t="shared" si="3"/>
        <v>Toivo Kanep (Valga)</v>
      </c>
      <c r="C307" s="84"/>
      <c r="D307" s="80">
        <f>IFERROR(INDEX(Nimed!C:C,MATCH(B:B,Nimed!B:B,0)),"")</f>
        <v>25674</v>
      </c>
      <c r="E307" s="75">
        <f t="shared" si="6"/>
        <v>3</v>
      </c>
      <c r="O307" s="18"/>
      <c r="R307" s="1" t="str">
        <f t="shared" si="0"/>
        <v>Valga</v>
      </c>
      <c r="S307" s="76">
        <f t="shared" si="4"/>
        <v>3.0049999999999999</v>
      </c>
      <c r="T307" s="76" t="str">
        <f t="shared" si="5"/>
        <v/>
      </c>
      <c r="U307" s="76" t="str">
        <f t="shared" si="5"/>
        <v/>
      </c>
      <c r="V307" s="76" t="str">
        <f t="shared" si="5"/>
        <v/>
      </c>
      <c r="W307" s="76" t="str">
        <f t="shared" si="2"/>
        <v/>
      </c>
      <c r="X307" s="76" t="str">
        <f t="shared" si="2"/>
        <v/>
      </c>
      <c r="Y307" s="76" t="str">
        <f t="shared" si="2"/>
        <v/>
      </c>
      <c r="Z307" s="76" t="str">
        <f t="shared" si="2"/>
        <v/>
      </c>
      <c r="AA307" s="76" t="str">
        <f t="shared" si="2"/>
        <v/>
      </c>
      <c r="AB307" s="76" t="str">
        <f t="shared" si="2"/>
        <v/>
      </c>
      <c r="AC307" s="76" t="str">
        <f t="shared" si="2"/>
        <v/>
      </c>
      <c r="AD307" s="76" t="str">
        <f t="shared" si="2"/>
        <v/>
      </c>
      <c r="AE307" s="76" t="str">
        <f t="shared" si="2"/>
        <v/>
      </c>
      <c r="AF307" s="76">
        <f t="shared" si="2"/>
        <v>3.0049999999999999</v>
      </c>
      <c r="AG307" s="76" t="str">
        <f t="shared" si="2"/>
        <v/>
      </c>
      <c r="AH307" s="76" t="str">
        <f t="shared" si="2"/>
        <v/>
      </c>
      <c r="AI307" s="236" t="str">
        <f t="shared" si="2"/>
        <v/>
      </c>
      <c r="AJ307" s="55"/>
      <c r="AK307" s="55"/>
      <c r="AL307" s="55"/>
      <c r="AM307" s="55"/>
      <c r="AN307" s="55"/>
      <c r="AO307" s="55"/>
    </row>
    <row r="308" spans="1:41" x14ac:dyDescent="0.2">
      <c r="A308" s="2">
        <v>9</v>
      </c>
      <c r="B308" s="52" t="str">
        <f t="shared" si="3"/>
        <v>Arvo Orgussaar (Jõgeva)</v>
      </c>
      <c r="C308" s="84"/>
      <c r="D308" s="80">
        <f>IFERROR(INDEX(Nimed!C:C,MATCH(B:B,Nimed!B:B,0)),"")</f>
        <v>23409</v>
      </c>
      <c r="E308" s="75">
        <f t="shared" si="6"/>
        <v>2</v>
      </c>
      <c r="R308" s="1" t="str">
        <f t="shared" si="0"/>
        <v>Jõgeva</v>
      </c>
      <c r="S308" s="76">
        <f t="shared" si="4"/>
        <v>2.0049999999999999</v>
      </c>
      <c r="T308" s="76" t="str">
        <f t="shared" si="5"/>
        <v/>
      </c>
      <c r="U308" s="76" t="str">
        <f t="shared" si="5"/>
        <v/>
      </c>
      <c r="V308" s="76" t="str">
        <f t="shared" si="5"/>
        <v/>
      </c>
      <c r="W308" s="76">
        <f t="shared" si="2"/>
        <v>2.0049999999999999</v>
      </c>
      <c r="X308" s="76" t="str">
        <f t="shared" si="2"/>
        <v/>
      </c>
      <c r="Y308" s="76" t="str">
        <f t="shared" si="2"/>
        <v/>
      </c>
      <c r="Z308" s="76" t="str">
        <f t="shared" si="2"/>
        <v/>
      </c>
      <c r="AA308" s="76" t="str">
        <f t="shared" si="2"/>
        <v/>
      </c>
      <c r="AB308" s="76" t="str">
        <f t="shared" si="2"/>
        <v/>
      </c>
      <c r="AC308" s="76" t="str">
        <f t="shared" si="2"/>
        <v/>
      </c>
      <c r="AD308" s="76" t="str">
        <f t="shared" si="2"/>
        <v/>
      </c>
      <c r="AE308" s="76" t="str">
        <f t="shared" si="2"/>
        <v/>
      </c>
      <c r="AF308" s="76" t="str">
        <f t="shared" si="2"/>
        <v/>
      </c>
      <c r="AG308" s="76" t="str">
        <f t="shared" si="2"/>
        <v/>
      </c>
      <c r="AH308" s="76" t="str">
        <f t="shared" si="2"/>
        <v/>
      </c>
      <c r="AI308" s="236" t="str">
        <f t="shared" si="2"/>
        <v/>
      </c>
      <c r="AJ308" s="55"/>
      <c r="AK308" s="55"/>
      <c r="AL308" s="55"/>
      <c r="AM308" s="55"/>
      <c r="AN308" s="55"/>
      <c r="AO308" s="55"/>
    </row>
    <row r="309" spans="1:41" x14ac:dyDescent="0.2">
      <c r="A309" s="2">
        <v>10</v>
      </c>
      <c r="B309" s="52" t="str">
        <f t="shared" si="3"/>
        <v>Tõnu Ainsoo (Valga)</v>
      </c>
      <c r="C309" s="84"/>
      <c r="D309" s="80">
        <f>IFERROR(INDEX(Nimed!C:C,MATCH(B:B,Nimed!B:B,0)),"")</f>
        <v>23463</v>
      </c>
      <c r="E309" s="75">
        <f t="shared" si="6"/>
        <v>1</v>
      </c>
      <c r="R309" s="1" t="str">
        <f t="shared" si="0"/>
        <v>Valga</v>
      </c>
      <c r="S309" s="76">
        <f t="shared" si="4"/>
        <v>1.0049999999999999</v>
      </c>
      <c r="T309" s="76" t="str">
        <f t="shared" si="5"/>
        <v/>
      </c>
      <c r="U309" s="76" t="str">
        <f t="shared" si="5"/>
        <v/>
      </c>
      <c r="V309" s="76" t="str">
        <f t="shared" si="5"/>
        <v/>
      </c>
      <c r="W309" s="76" t="str">
        <f t="shared" si="2"/>
        <v/>
      </c>
      <c r="X309" s="76" t="str">
        <f t="shared" si="2"/>
        <v/>
      </c>
      <c r="Y309" s="76" t="str">
        <f t="shared" si="2"/>
        <v/>
      </c>
      <c r="Z309" s="76" t="str">
        <f t="shared" si="2"/>
        <v/>
      </c>
      <c r="AA309" s="76" t="str">
        <f t="shared" si="2"/>
        <v/>
      </c>
      <c r="AB309" s="76" t="str">
        <f t="shared" si="2"/>
        <v/>
      </c>
      <c r="AC309" s="76" t="str">
        <f t="shared" si="2"/>
        <v/>
      </c>
      <c r="AD309" s="76" t="str">
        <f t="shared" si="2"/>
        <v/>
      </c>
      <c r="AE309" s="76" t="str">
        <f t="shared" si="2"/>
        <v/>
      </c>
      <c r="AF309" s="76">
        <f t="shared" si="2"/>
        <v>1.0049999999999999</v>
      </c>
      <c r="AG309" s="76" t="str">
        <f t="shared" si="2"/>
        <v/>
      </c>
      <c r="AH309" s="76" t="str">
        <f t="shared" si="2"/>
        <v/>
      </c>
      <c r="AI309" s="236" t="str">
        <f t="shared" si="2"/>
        <v/>
      </c>
      <c r="AJ309" s="55"/>
      <c r="AK309" s="55"/>
      <c r="AL309" s="55"/>
      <c r="AM309" s="55"/>
      <c r="AN309" s="55"/>
      <c r="AO309" s="55"/>
    </row>
    <row r="310" spans="1:41" x14ac:dyDescent="0.2">
      <c r="A310" s="2">
        <v>11</v>
      </c>
      <c r="B310" s="52" t="str">
        <f t="shared" si="3"/>
        <v>Mati Raud (Valga)</v>
      </c>
      <c r="C310" s="84"/>
      <c r="D310" s="80">
        <f>IFERROR(INDEX(Nimed!C:C,MATCH(B:B,Nimed!B:B,0)),"")</f>
        <v>22131</v>
      </c>
      <c r="E310" s="75">
        <f t="shared" si="6"/>
        <v>0</v>
      </c>
      <c r="R310" s="1" t="str">
        <f t="shared" si="0"/>
        <v>Valga</v>
      </c>
      <c r="S310" s="76">
        <f t="shared" si="4"/>
        <v>5.0000000000000001E-3</v>
      </c>
      <c r="T310" s="76" t="str">
        <f t="shared" si="5"/>
        <v/>
      </c>
      <c r="U310" s="76" t="str">
        <f t="shared" si="5"/>
        <v/>
      </c>
      <c r="V310" s="76" t="str">
        <f t="shared" si="5"/>
        <v/>
      </c>
      <c r="W310" s="76" t="str">
        <f t="shared" si="2"/>
        <v/>
      </c>
      <c r="X310" s="76" t="str">
        <f t="shared" si="2"/>
        <v/>
      </c>
      <c r="Y310" s="76" t="str">
        <f t="shared" si="2"/>
        <v/>
      </c>
      <c r="Z310" s="76" t="str">
        <f t="shared" si="2"/>
        <v/>
      </c>
      <c r="AA310" s="76" t="str">
        <f t="shared" si="2"/>
        <v/>
      </c>
      <c r="AB310" s="76" t="str">
        <f t="shared" si="2"/>
        <v/>
      </c>
      <c r="AC310" s="76" t="str">
        <f t="shared" si="2"/>
        <v/>
      </c>
      <c r="AD310" s="76" t="str">
        <f t="shared" si="2"/>
        <v/>
      </c>
      <c r="AE310" s="76" t="str">
        <f t="shared" si="2"/>
        <v/>
      </c>
      <c r="AF310" s="76">
        <f t="shared" si="2"/>
        <v>5.0000000000000001E-3</v>
      </c>
      <c r="AG310" s="76" t="str">
        <f t="shared" si="2"/>
        <v/>
      </c>
      <c r="AH310" s="76" t="str">
        <f t="shared" si="2"/>
        <v/>
      </c>
      <c r="AI310" s="236" t="str">
        <f t="shared" si="2"/>
        <v/>
      </c>
      <c r="AJ310" s="55"/>
      <c r="AK310" s="55"/>
      <c r="AL310" s="55"/>
      <c r="AM310" s="55"/>
      <c r="AN310" s="55"/>
      <c r="AO310" s="55"/>
    </row>
    <row r="311" spans="1:41" x14ac:dyDescent="0.2">
      <c r="A311" s="2">
        <v>12</v>
      </c>
      <c r="B311" s="52" t="str">
        <f t="shared" si="3"/>
        <v>Ivan Hütt (Valga)</v>
      </c>
      <c r="C311" s="84"/>
      <c r="D311" s="80">
        <f>IFERROR(INDEX(Nimed!C:C,MATCH(B:B,Nimed!B:B,0)),"")</f>
        <v>18592</v>
      </c>
      <c r="E311" s="75">
        <f t="shared" si="6"/>
        <v>0</v>
      </c>
      <c r="R311" s="1" t="str">
        <f t="shared" si="0"/>
        <v>Valga</v>
      </c>
      <c r="S311" s="76">
        <f t="shared" si="4"/>
        <v>5.0000000000000001E-3</v>
      </c>
      <c r="T311" s="76" t="str">
        <f t="shared" si="5"/>
        <v/>
      </c>
      <c r="U311" s="76" t="str">
        <f t="shared" si="5"/>
        <v/>
      </c>
      <c r="V311" s="76" t="str">
        <f t="shared" si="5"/>
        <v/>
      </c>
      <c r="W311" s="76" t="str">
        <f t="shared" si="2"/>
        <v/>
      </c>
      <c r="X311" s="76" t="str">
        <f t="shared" si="2"/>
        <v/>
      </c>
      <c r="Y311" s="76" t="str">
        <f t="shared" si="2"/>
        <v/>
      </c>
      <c r="Z311" s="76" t="str">
        <f t="shared" si="2"/>
        <v/>
      </c>
      <c r="AA311" s="76" t="str">
        <f t="shared" si="2"/>
        <v/>
      </c>
      <c r="AB311" s="76" t="str">
        <f t="shared" si="2"/>
        <v/>
      </c>
      <c r="AC311" s="76" t="str">
        <f t="shared" si="2"/>
        <v/>
      </c>
      <c r="AD311" s="76" t="str">
        <f t="shared" si="2"/>
        <v/>
      </c>
      <c r="AE311" s="76" t="str">
        <f t="shared" si="2"/>
        <v/>
      </c>
      <c r="AF311" s="76">
        <f t="shared" si="2"/>
        <v>5.0000000000000001E-3</v>
      </c>
      <c r="AG311" s="76" t="str">
        <f t="shared" si="2"/>
        <v/>
      </c>
      <c r="AH311" s="76" t="str">
        <f t="shared" si="2"/>
        <v/>
      </c>
      <c r="AI311" s="236" t="str">
        <f t="shared" si="2"/>
        <v/>
      </c>
      <c r="AJ311" s="55"/>
      <c r="AK311" s="55"/>
      <c r="AL311" s="55"/>
      <c r="AM311" s="55"/>
      <c r="AN311" s="55"/>
      <c r="AO311" s="55"/>
    </row>
    <row r="312" spans="1:41" x14ac:dyDescent="0.2">
      <c r="AH312" s="136"/>
      <c r="AI312" s="136"/>
      <c r="AJ312" s="136"/>
      <c r="AK312" s="136"/>
    </row>
  </sheetData>
  <sortState ref="B126:C144">
    <sortCondition ref="B109"/>
  </sortState>
  <conditionalFormatting sqref="G41:H41">
    <cfRule type="aboveAverage" dxfId="119" priority="283"/>
  </conditionalFormatting>
  <conditionalFormatting sqref="I41">
    <cfRule type="aboveAverage" dxfId="118" priority="282"/>
  </conditionalFormatting>
  <conditionalFormatting sqref="M41 M49">
    <cfRule type="expression" dxfId="117" priority="278">
      <formula>FIND(2,M41,1)</formula>
    </cfRule>
    <cfRule type="expression" dxfId="116" priority="279">
      <formula>FIND(1,M41,1)</formula>
    </cfRule>
  </conditionalFormatting>
  <conditionalFormatting sqref="J41 J49">
    <cfRule type="expression" dxfId="115" priority="272">
      <formula>FIND(2,J41,1)</formula>
    </cfRule>
    <cfRule type="expression" dxfId="114" priority="273">
      <formula>FIND(1,J41,1)</formula>
    </cfRule>
  </conditionalFormatting>
  <conditionalFormatting sqref="E42 E46:E47">
    <cfRule type="aboveAverage" dxfId="113" priority="212"/>
  </conditionalFormatting>
  <conditionalFormatting sqref="F42 F46:F47">
    <cfRule type="aboveAverage" dxfId="112" priority="211"/>
  </conditionalFormatting>
  <conditionalFormatting sqref="I32">
    <cfRule type="aboveAverage" dxfId="111" priority="201"/>
  </conditionalFormatting>
  <conditionalFormatting sqref="K29:K33">
    <cfRule type="expression" dxfId="110" priority="199">
      <formula>FIND(2,K29,1)</formula>
    </cfRule>
    <cfRule type="expression" dxfId="109" priority="200">
      <formula>FIND(1,K29,1)</formula>
    </cfRule>
  </conditionalFormatting>
  <conditionalFormatting sqref="M24:M26">
    <cfRule type="expression" dxfId="108" priority="293">
      <formula>AND(Q24=3,IF(COUNTIF(Q$21:Q$25,"=3")&gt;=2,TRUE))</formula>
    </cfRule>
    <cfRule type="expression" dxfId="107" priority="294">
      <formula>AND(Q24=1,IF(COUNTIF(Q$21:Q$25,"=1")&gt;=2,TRUE))</formula>
    </cfRule>
    <cfRule type="expression" dxfId="106" priority="295">
      <formula>AND(Q24=2,IF(COUNTIF(Q$21:Q$25,"=2")&gt;=2,TRUE))</formula>
    </cfRule>
  </conditionalFormatting>
  <conditionalFormatting sqref="N24:N26">
    <cfRule type="expression" dxfId="105" priority="302">
      <formula>OR(Q24=0,Q24=4)</formula>
    </cfRule>
    <cfRule type="expression" dxfId="104" priority="303">
      <formula>AND(Q24=1,IF(COUNTIF(Q$21:Q$25,"=1")=1,TRUE))</formula>
    </cfRule>
    <cfRule type="expression" dxfId="103" priority="304">
      <formula>AND(Q24=3,IF(COUNTIF(Q$21:Q$25,"=3")=1,TRUE))</formula>
    </cfRule>
  </conditionalFormatting>
  <conditionalFormatting sqref="J22:J25">
    <cfRule type="expression" dxfId="102" priority="314">
      <formula>AND(Q23=1,IF(COUNTIF(Q$21:Q$25,"=1")&gt;=2,TRUE))</formula>
    </cfRule>
    <cfRule type="expression" dxfId="101" priority="315">
      <formula>AND(Q23=3,IF(COUNTIF(Q$21:Q$25,"=3")&gt;=2,TRUE))</formula>
    </cfRule>
    <cfRule type="expression" dxfId="100" priority="316">
      <formula>AND(Q23=2,IF(COUNTIF(Q$21:Q$25,"=2")&gt;=2,TRUE))</formula>
    </cfRule>
  </conditionalFormatting>
  <conditionalFormatting sqref="M29:M33">
    <cfRule type="expression" dxfId="99" priority="317">
      <formula>AND(Q29=3,IF(COUNTIF(Q$28:Q$32,"=3")&gt;=2,TRUE))</formula>
    </cfRule>
    <cfRule type="expression" dxfId="98" priority="318">
      <formula>AND(Q29=1,IF(COUNTIF(Q$28:Q$32,"=1")&gt;=2,TRUE))</formula>
    </cfRule>
    <cfRule type="expression" dxfId="97" priority="319">
      <formula>AND(Q29=2,IF(COUNTIF(Q$28:Q$32,"=2")&gt;=2,TRUE))</formula>
    </cfRule>
  </conditionalFormatting>
  <conditionalFormatting sqref="N29:N33">
    <cfRule type="expression" dxfId="96" priority="320">
      <formula>OR(Q29=0,Q29=4)</formula>
    </cfRule>
    <cfRule type="expression" dxfId="95" priority="321">
      <formula>AND(Q29=1,IF(COUNTIF(Q$28:Q$32,"=1")=1,TRUE))</formula>
    </cfRule>
    <cfRule type="expression" dxfId="94" priority="322">
      <formula>AND(Q29=3,IF(COUNTIF(Q$28:Q$32,"=3")=1,TRUE))</formula>
    </cfRule>
  </conditionalFormatting>
  <conditionalFormatting sqref="J29:J33">
    <cfRule type="expression" dxfId="93" priority="323">
      <formula>AND(Q29=1,IF(COUNTIF(Q$28:Q$32,"=1")&gt;=2,TRUE))</formula>
    </cfRule>
    <cfRule type="expression" dxfId="92" priority="324">
      <formula>AND(Q29=3,IF(COUNTIF(Q$28:Q$32,"=3")&gt;=2,TRUE))</formula>
    </cfRule>
    <cfRule type="expression" dxfId="91" priority="325">
      <formula>AND(Q29=2,IF(COUNTIF(Q$28:Q$32,"=2")&gt;=2,TRUE))</formula>
    </cfRule>
  </conditionalFormatting>
  <conditionalFormatting sqref="A1:H22 A28:H1048576 A23:B27 F23:H27">
    <cfRule type="containsText" dxfId="90" priority="81" operator="containsText" text="I-Viru">
      <formula>NOT(ISERROR(SEARCH("I-Viru",A1)))</formula>
    </cfRule>
  </conditionalFormatting>
  <conditionalFormatting sqref="K8:K12">
    <cfRule type="expression" dxfId="89" priority="76">
      <formula>FIND(2,K8,1)</formula>
    </cfRule>
    <cfRule type="expression" dxfId="88" priority="77">
      <formula>FIND(1,K8,1)</formula>
    </cfRule>
  </conditionalFormatting>
  <conditionalFormatting sqref="K22:K26">
    <cfRule type="expression" dxfId="87" priority="70">
      <formula>FIND(2,K22,1)</formula>
    </cfRule>
    <cfRule type="expression" dxfId="86" priority="71">
      <formula>FIND(1,K22,1)</formula>
    </cfRule>
  </conditionalFormatting>
  <conditionalFormatting sqref="A102:A116">
    <cfRule type="cellIs" dxfId="85" priority="27" operator="equal">
      <formula>"-"</formula>
    </cfRule>
    <cfRule type="duplicateValues" dxfId="84" priority="42"/>
  </conditionalFormatting>
  <conditionalFormatting sqref="E123 E125">
    <cfRule type="aboveAverage" dxfId="83" priority="41"/>
  </conditionalFormatting>
  <conditionalFormatting sqref="E127 E129">
    <cfRule type="aboveAverage" dxfId="82" priority="40"/>
  </conditionalFormatting>
  <conditionalFormatting sqref="G124 G128">
    <cfRule type="aboveAverage" dxfId="81" priority="39"/>
  </conditionalFormatting>
  <conditionalFormatting sqref="G131 G133">
    <cfRule type="aboveAverage" dxfId="80" priority="38"/>
  </conditionalFormatting>
  <conditionalFormatting sqref="E123 E125 E127 E129 G124 G128 G131 G133">
    <cfRule type="containsBlanks" dxfId="79" priority="37">
      <formula>LEN(TRIM(E123))=0</formula>
    </cfRule>
  </conditionalFormatting>
  <conditionalFormatting sqref="C102 C104">
    <cfRule type="aboveAverage" dxfId="78" priority="36"/>
  </conditionalFormatting>
  <conditionalFormatting sqref="C106 C108">
    <cfRule type="aboveAverage" dxfId="77" priority="35"/>
  </conditionalFormatting>
  <conditionalFormatting sqref="E103 E107">
    <cfRule type="aboveAverage" dxfId="76" priority="34"/>
  </conditionalFormatting>
  <conditionalFormatting sqref="C110 C112">
    <cfRule type="aboveAverage" dxfId="75" priority="33"/>
  </conditionalFormatting>
  <conditionalFormatting sqref="C114 C116">
    <cfRule type="aboveAverage" dxfId="74" priority="32"/>
  </conditionalFormatting>
  <conditionalFormatting sqref="E111 E115">
    <cfRule type="aboveAverage" dxfId="73" priority="31"/>
  </conditionalFormatting>
  <conditionalFormatting sqref="G105 G113">
    <cfRule type="aboveAverage" dxfId="72" priority="30"/>
  </conditionalFormatting>
  <conditionalFormatting sqref="G117 G119">
    <cfRule type="aboveAverage" dxfId="71" priority="29"/>
  </conditionalFormatting>
  <conditionalFormatting sqref="C102 C104 C106 C108 C110 C112 C114 C116 E103 E107 E111 E115 G105 G113 G117 G119">
    <cfRule type="containsBlanks" dxfId="70" priority="28">
      <formula>LEN(TRIM(C102))=0</formula>
    </cfRule>
  </conditionalFormatting>
  <conditionalFormatting sqref="E33:H33 F32:H32">
    <cfRule type="cellIs" dxfId="69" priority="19" stopIfTrue="1" operator="equal">
      <formula>13</formula>
    </cfRule>
  </conditionalFormatting>
  <conditionalFormatting sqref="C8:H13">
    <cfRule type="cellIs" dxfId="68" priority="6" stopIfTrue="1" operator="equal">
      <formula>13</formula>
    </cfRule>
  </conditionalFormatting>
  <conditionalFormatting sqref="A7:H14">
    <cfRule type="containsText" dxfId="67" priority="4" operator="containsText" text="I-Viru">
      <formula>NOT(ISERROR(SEARCH("I-Viru",A7)))</formula>
    </cfRule>
  </conditionalFormatting>
  <conditionalFormatting sqref="C16:H21">
    <cfRule type="cellIs" dxfId="66" priority="3" stopIfTrue="1" operator="equal">
      <formula>13</formula>
    </cfRule>
  </conditionalFormatting>
  <conditionalFormatting sqref="A15:H21">
    <cfRule type="containsText" dxfId="65" priority="2" operator="containsText" text="I-Viru">
      <formula>NOT(ISERROR(SEARCH("I-Viru",A15)))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  <rowBreaks count="2" manualBreakCount="2">
    <brk id="98" max="10" man="1"/>
    <brk id="136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I312"/>
  <sheetViews>
    <sheetView showGridLines="0" showRowColHeaders="0" zoomScaleNormal="100" workbookViewId="0">
      <pane ySplit="5" topLeftCell="A6" activePane="bottomLeft" state="frozen"/>
      <selection pane="bottomLeft" activeCell="J1" sqref="J1"/>
    </sheetView>
  </sheetViews>
  <sheetFormatPr defaultRowHeight="12.75" x14ac:dyDescent="0.2"/>
  <cols>
    <col min="1" max="1" width="3.28515625" style="18" customWidth="1"/>
    <col min="2" max="2" width="26.42578125" style="18" customWidth="1"/>
    <col min="3" max="9" width="6.28515625" style="18" customWidth="1"/>
    <col min="10" max="12" width="4.7109375" style="18" customWidth="1"/>
    <col min="13" max="13" width="3.42578125" style="18" customWidth="1"/>
    <col min="14" max="17" width="9.140625" style="137" customWidth="1"/>
    <col min="18" max="18" width="9.28515625" style="18" hidden="1" customWidth="1"/>
    <col min="19" max="19" width="9.5703125" style="18" hidden="1" customWidth="1"/>
    <col min="20" max="20" width="5.85546875" style="18" hidden="1" customWidth="1"/>
    <col min="21" max="21" width="4.5703125" style="18" hidden="1" customWidth="1"/>
    <col min="22" max="22" width="8.5703125" style="18" hidden="1" customWidth="1"/>
    <col min="23" max="23" width="7.5703125" style="18" hidden="1" customWidth="1"/>
    <col min="24" max="24" width="6" style="18" hidden="1" customWidth="1"/>
    <col min="25" max="25" width="6.7109375" style="18" hidden="1" customWidth="1"/>
    <col min="26" max="26" width="8.5703125" style="18" hidden="1" customWidth="1"/>
    <col min="27" max="27" width="6.140625" style="18" hidden="1" customWidth="1"/>
    <col min="28" max="28" width="6.42578125" style="18" hidden="1" customWidth="1"/>
    <col min="29" max="29" width="6.28515625" style="18" hidden="1" customWidth="1"/>
    <col min="30" max="30" width="6.42578125" style="18" hidden="1" customWidth="1"/>
    <col min="31" max="31" width="9.5703125" style="18" hidden="1" customWidth="1"/>
    <col min="32" max="32" width="8.5703125" style="18" hidden="1" customWidth="1"/>
    <col min="33" max="33" width="8" style="18" hidden="1" customWidth="1"/>
    <col min="34" max="34" width="8.5703125" style="18" hidden="1" customWidth="1"/>
    <col min="35" max="35" width="0" style="18" hidden="1" customWidth="1"/>
    <col min="36" max="16384" width="9.140625" style="18"/>
  </cols>
  <sheetData>
    <row r="1" spans="1:35" x14ac:dyDescent="0.2">
      <c r="A1" s="20" t="str">
        <f>Võistkondlik!B1</f>
        <v>ESVL INDIVIDUAAL-VÕISTKONDLIKUD MEISTRIVÕISTLUSED PETANGIS 2008</v>
      </c>
      <c r="B1" s="17"/>
      <c r="C1" s="17"/>
      <c r="E1" s="17"/>
      <c r="R1" s="249" t="s">
        <v>153</v>
      </c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</row>
    <row r="2" spans="1:35" s="10" customFormat="1" x14ac:dyDescent="0.2">
      <c r="A2" s="17" t="str">
        <f>Võistkondlik!B2</f>
        <v>Toimumisaeg: L,  02.08.2008</v>
      </c>
      <c r="B2" s="21"/>
      <c r="C2" s="21"/>
      <c r="E2" s="17"/>
      <c r="N2" s="136"/>
      <c r="O2" s="136"/>
      <c r="P2" s="136"/>
      <c r="Q2" s="136"/>
    </row>
    <row r="3" spans="1:35" s="10" customFormat="1" x14ac:dyDescent="0.2">
      <c r="A3" s="17" t="str">
        <f>Võistkondlik!B3</f>
        <v>Toimumiskoht: Otepää, Valgamaa</v>
      </c>
      <c r="B3" s="21"/>
      <c r="C3" s="21"/>
      <c r="E3" s="17"/>
      <c r="N3" s="136"/>
      <c r="O3" s="136"/>
      <c r="P3" s="136"/>
      <c r="Q3" s="136"/>
    </row>
    <row r="4" spans="1:35" s="10" customFormat="1" x14ac:dyDescent="0.2">
      <c r="A4" s="17"/>
      <c r="B4" s="21"/>
      <c r="C4" s="21"/>
      <c r="E4" s="17"/>
      <c r="N4" s="136"/>
      <c r="O4" s="136"/>
      <c r="P4" s="136"/>
      <c r="Q4" s="136"/>
    </row>
    <row r="5" spans="1:35" x14ac:dyDescent="0.2">
      <c r="A5" s="32" t="s">
        <v>90</v>
      </c>
      <c r="B5" s="17"/>
    </row>
    <row r="7" spans="1:35" s="10" customFormat="1" x14ac:dyDescent="0.2">
      <c r="A7" s="162" t="s">
        <v>0</v>
      </c>
      <c r="B7" s="162"/>
      <c r="C7" s="141">
        <v>1</v>
      </c>
      <c r="D7" s="141">
        <v>2</v>
      </c>
      <c r="E7" s="141">
        <v>3</v>
      </c>
      <c r="F7" s="141">
        <v>4</v>
      </c>
      <c r="G7" s="141">
        <v>5</v>
      </c>
      <c r="H7" s="141">
        <v>6</v>
      </c>
      <c r="I7" s="135">
        <v>7</v>
      </c>
      <c r="J7" s="141" t="s">
        <v>1</v>
      </c>
      <c r="K7" s="141" t="s">
        <v>2</v>
      </c>
      <c r="L7" s="136"/>
      <c r="N7" s="136"/>
      <c r="O7" s="136"/>
      <c r="P7" s="136"/>
      <c r="Q7" s="136"/>
    </row>
    <row r="8" spans="1:35" s="10" customFormat="1" x14ac:dyDescent="0.2">
      <c r="A8" s="162">
        <v>1</v>
      </c>
      <c r="B8" s="166" t="s">
        <v>116</v>
      </c>
      <c r="C8" s="163"/>
      <c r="D8" s="176">
        <v>13</v>
      </c>
      <c r="E8" s="143">
        <v>7</v>
      </c>
      <c r="F8" s="176">
        <v>13</v>
      </c>
      <c r="G8" s="143">
        <v>13</v>
      </c>
      <c r="H8" s="209">
        <v>11</v>
      </c>
      <c r="I8" s="180">
        <v>13</v>
      </c>
      <c r="J8" s="177" t="s">
        <v>110</v>
      </c>
      <c r="K8" s="222" t="s">
        <v>23</v>
      </c>
      <c r="L8" s="197" t="s">
        <v>104</v>
      </c>
      <c r="M8" s="215" t="s">
        <v>54</v>
      </c>
      <c r="N8" s="136"/>
      <c r="O8" s="136"/>
      <c r="P8" s="136"/>
      <c r="Q8" s="136"/>
      <c r="T8" s="136"/>
      <c r="U8" s="136"/>
    </row>
    <row r="9" spans="1:35" s="10" customFormat="1" x14ac:dyDescent="0.2">
      <c r="A9" s="162">
        <v>2</v>
      </c>
      <c r="B9" s="210" t="s">
        <v>120</v>
      </c>
      <c r="C9" s="176">
        <v>12</v>
      </c>
      <c r="D9" s="163"/>
      <c r="E9" s="164">
        <v>13</v>
      </c>
      <c r="F9" s="176">
        <v>12</v>
      </c>
      <c r="G9" s="143">
        <v>13</v>
      </c>
      <c r="H9" s="209">
        <v>13</v>
      </c>
      <c r="I9" s="180">
        <v>13</v>
      </c>
      <c r="J9" s="177" t="s">
        <v>110</v>
      </c>
      <c r="K9" s="165" t="s">
        <v>29</v>
      </c>
      <c r="L9" s="197" t="s">
        <v>105</v>
      </c>
      <c r="M9" s="206" t="s">
        <v>54</v>
      </c>
      <c r="N9" s="136"/>
      <c r="O9" s="136"/>
      <c r="P9" s="136"/>
      <c r="Q9" s="136"/>
      <c r="T9" s="136"/>
      <c r="U9" s="136"/>
    </row>
    <row r="10" spans="1:35" s="10" customFormat="1" x14ac:dyDescent="0.2">
      <c r="A10" s="162">
        <v>3</v>
      </c>
      <c r="B10" s="166" t="s">
        <v>117</v>
      </c>
      <c r="C10" s="143">
        <v>13</v>
      </c>
      <c r="D10" s="164">
        <v>9</v>
      </c>
      <c r="E10" s="163"/>
      <c r="F10" s="143">
        <v>7</v>
      </c>
      <c r="G10" s="143">
        <v>13</v>
      </c>
      <c r="H10" s="211">
        <v>11</v>
      </c>
      <c r="I10" s="180">
        <v>6</v>
      </c>
      <c r="J10" s="194" t="s">
        <v>5</v>
      </c>
      <c r="K10" s="165" t="s">
        <v>107</v>
      </c>
      <c r="L10" s="136"/>
      <c r="N10" s="136"/>
      <c r="O10" s="136"/>
      <c r="P10" s="136"/>
      <c r="Q10" s="136"/>
      <c r="T10" s="136"/>
      <c r="U10" s="136"/>
    </row>
    <row r="11" spans="1:35" s="10" customFormat="1" x14ac:dyDescent="0.2">
      <c r="A11" s="162">
        <v>4</v>
      </c>
      <c r="B11" s="166" t="s">
        <v>124</v>
      </c>
      <c r="C11" s="176">
        <v>7</v>
      </c>
      <c r="D11" s="176">
        <v>13</v>
      </c>
      <c r="E11" s="143">
        <v>13</v>
      </c>
      <c r="F11" s="163"/>
      <c r="G11" s="164">
        <v>13</v>
      </c>
      <c r="H11" s="209">
        <v>5</v>
      </c>
      <c r="I11" s="180">
        <v>13</v>
      </c>
      <c r="J11" s="177" t="s">
        <v>110</v>
      </c>
      <c r="K11" s="165" t="s">
        <v>25</v>
      </c>
      <c r="L11" s="197" t="s">
        <v>105</v>
      </c>
      <c r="M11" s="206" t="s">
        <v>53</v>
      </c>
      <c r="N11" s="136"/>
      <c r="O11" s="136"/>
      <c r="P11" s="136"/>
      <c r="Q11" s="136"/>
      <c r="T11" s="136"/>
      <c r="U11" s="136"/>
    </row>
    <row r="12" spans="1:35" s="10" customFormat="1" x14ac:dyDescent="0.2">
      <c r="A12" s="162">
        <v>5</v>
      </c>
      <c r="B12" s="166" t="s">
        <v>126</v>
      </c>
      <c r="C12" s="143">
        <v>9</v>
      </c>
      <c r="D12" s="143">
        <v>8</v>
      </c>
      <c r="E12" s="143">
        <v>10</v>
      </c>
      <c r="F12" s="164">
        <v>11</v>
      </c>
      <c r="G12" s="163"/>
      <c r="H12" s="211">
        <v>10</v>
      </c>
      <c r="I12" s="180">
        <v>11</v>
      </c>
      <c r="J12" s="194" t="s">
        <v>103</v>
      </c>
      <c r="K12" s="165" t="s">
        <v>115</v>
      </c>
      <c r="L12" s="136"/>
      <c r="N12" s="136"/>
      <c r="O12" s="136"/>
      <c r="P12" s="136"/>
      <c r="Q12" s="136"/>
      <c r="T12" s="136"/>
      <c r="U12" s="136"/>
    </row>
    <row r="13" spans="1:35" s="10" customFormat="1" x14ac:dyDescent="0.2">
      <c r="A13" s="162">
        <v>6</v>
      </c>
      <c r="B13" s="210" t="s">
        <v>118</v>
      </c>
      <c r="C13" s="176">
        <v>13</v>
      </c>
      <c r="D13" s="176">
        <v>6</v>
      </c>
      <c r="E13" s="143">
        <v>13</v>
      </c>
      <c r="F13" s="176">
        <v>13</v>
      </c>
      <c r="G13" s="211">
        <v>13</v>
      </c>
      <c r="H13" s="163"/>
      <c r="I13" s="180">
        <v>11</v>
      </c>
      <c r="J13" s="177" t="s">
        <v>110</v>
      </c>
      <c r="K13" s="221" t="s">
        <v>20</v>
      </c>
      <c r="L13" s="197" t="s">
        <v>104</v>
      </c>
      <c r="M13" s="215" t="s">
        <v>53</v>
      </c>
      <c r="N13" s="136"/>
      <c r="O13" s="136"/>
      <c r="P13" s="136"/>
      <c r="Q13" s="136"/>
      <c r="T13" s="136"/>
      <c r="U13" s="136"/>
    </row>
    <row r="14" spans="1:35" s="10" customFormat="1" x14ac:dyDescent="0.2">
      <c r="A14" s="216">
        <v>7</v>
      </c>
      <c r="B14" s="213" t="s">
        <v>123</v>
      </c>
      <c r="C14" s="180">
        <v>6</v>
      </c>
      <c r="D14" s="180">
        <v>8</v>
      </c>
      <c r="E14" s="180">
        <v>13</v>
      </c>
      <c r="F14" s="180">
        <v>7</v>
      </c>
      <c r="G14" s="180">
        <v>13</v>
      </c>
      <c r="H14" s="180">
        <v>13</v>
      </c>
      <c r="I14" s="196"/>
      <c r="J14" s="194" t="s">
        <v>111</v>
      </c>
      <c r="K14" s="180" t="s">
        <v>106</v>
      </c>
      <c r="L14" s="136"/>
      <c r="N14" s="136"/>
      <c r="O14" s="136"/>
      <c r="P14" s="136"/>
      <c r="Q14" s="136"/>
      <c r="T14" s="136"/>
      <c r="U14" s="136"/>
    </row>
    <row r="15" spans="1:35" s="10" customFormat="1" x14ac:dyDescent="0.2">
      <c r="L15" s="136"/>
      <c r="N15" s="136"/>
      <c r="O15" s="136"/>
      <c r="P15" s="136"/>
      <c r="Q15" s="136"/>
      <c r="T15" s="136"/>
      <c r="U15" s="136"/>
    </row>
    <row r="16" spans="1:35" s="10" customFormat="1" x14ac:dyDescent="0.2">
      <c r="A16" s="162" t="s">
        <v>19</v>
      </c>
      <c r="B16" s="162"/>
      <c r="C16" s="141">
        <v>1</v>
      </c>
      <c r="D16" s="141">
        <v>2</v>
      </c>
      <c r="E16" s="141">
        <v>3</v>
      </c>
      <c r="F16" s="141">
        <v>4</v>
      </c>
      <c r="G16" s="141">
        <v>5</v>
      </c>
      <c r="H16" s="141">
        <v>6</v>
      </c>
      <c r="I16" s="214"/>
      <c r="J16" s="141" t="s">
        <v>1</v>
      </c>
      <c r="K16" s="141" t="s">
        <v>2</v>
      </c>
      <c r="L16" s="136"/>
      <c r="N16" s="136"/>
      <c r="O16" s="136"/>
      <c r="P16" s="136"/>
      <c r="Q16" s="136"/>
    </row>
    <row r="17" spans="1:17" s="10" customFormat="1" x14ac:dyDescent="0.2">
      <c r="A17" s="162">
        <v>1</v>
      </c>
      <c r="B17" s="166" t="s">
        <v>125</v>
      </c>
      <c r="C17" s="163"/>
      <c r="D17" s="143">
        <v>7</v>
      </c>
      <c r="E17" s="143">
        <v>13</v>
      </c>
      <c r="F17" s="176">
        <v>13</v>
      </c>
      <c r="G17" s="176">
        <v>11</v>
      </c>
      <c r="H17" s="211">
        <v>13</v>
      </c>
      <c r="I17" s="214"/>
      <c r="J17" s="177" t="s">
        <v>46</v>
      </c>
      <c r="K17" s="165" t="s">
        <v>21</v>
      </c>
      <c r="L17" s="283">
        <v>6</v>
      </c>
      <c r="M17" s="198"/>
      <c r="N17" s="136"/>
      <c r="O17" s="136"/>
      <c r="P17" s="136"/>
      <c r="Q17" s="136"/>
    </row>
    <row r="18" spans="1:17" s="10" customFormat="1" x14ac:dyDescent="0.2">
      <c r="A18" s="162">
        <v>2</v>
      </c>
      <c r="B18" s="210" t="s">
        <v>122</v>
      </c>
      <c r="C18" s="143">
        <v>13</v>
      </c>
      <c r="D18" s="163"/>
      <c r="E18" s="164">
        <v>13</v>
      </c>
      <c r="F18" s="164">
        <v>13</v>
      </c>
      <c r="G18" s="164">
        <v>13</v>
      </c>
      <c r="H18" s="211">
        <v>13</v>
      </c>
      <c r="I18" s="214"/>
      <c r="J18" s="194" t="s">
        <v>113</v>
      </c>
      <c r="K18" s="165" t="s">
        <v>22</v>
      </c>
      <c r="L18" s="284"/>
      <c r="N18" s="136"/>
      <c r="O18" s="136"/>
      <c r="P18" s="136"/>
      <c r="Q18" s="136"/>
    </row>
    <row r="19" spans="1:17" s="10" customFormat="1" x14ac:dyDescent="0.2">
      <c r="A19" s="162">
        <v>3</v>
      </c>
      <c r="B19" s="166" t="s">
        <v>128</v>
      </c>
      <c r="C19" s="143">
        <v>3</v>
      </c>
      <c r="D19" s="164">
        <v>5</v>
      </c>
      <c r="E19" s="163"/>
      <c r="F19" s="143">
        <v>6</v>
      </c>
      <c r="G19" s="143">
        <v>3</v>
      </c>
      <c r="H19" s="211">
        <v>13</v>
      </c>
      <c r="I19" s="214"/>
      <c r="J19" s="194" t="s">
        <v>17</v>
      </c>
      <c r="K19" s="165" t="s">
        <v>109</v>
      </c>
      <c r="L19" s="284"/>
      <c r="N19" s="136"/>
      <c r="O19" s="136"/>
      <c r="P19" s="136"/>
      <c r="Q19" s="136"/>
    </row>
    <row r="20" spans="1:17" s="10" customFormat="1" x14ac:dyDescent="0.2">
      <c r="A20" s="162">
        <v>4</v>
      </c>
      <c r="B20" s="166" t="s">
        <v>127</v>
      </c>
      <c r="C20" s="176">
        <v>5</v>
      </c>
      <c r="D20" s="164">
        <v>7</v>
      </c>
      <c r="E20" s="143">
        <v>13</v>
      </c>
      <c r="F20" s="163"/>
      <c r="G20" s="176">
        <v>13</v>
      </c>
      <c r="H20" s="211">
        <v>13</v>
      </c>
      <c r="I20" s="214"/>
      <c r="J20" s="177" t="s">
        <v>46</v>
      </c>
      <c r="K20" s="165" t="s">
        <v>30</v>
      </c>
      <c r="L20" s="283">
        <v>-7</v>
      </c>
      <c r="M20" s="198"/>
      <c r="N20" s="136"/>
      <c r="O20" s="136"/>
      <c r="P20" s="136"/>
      <c r="Q20" s="136"/>
    </row>
    <row r="21" spans="1:17" s="10" customFormat="1" x14ac:dyDescent="0.2">
      <c r="A21" s="162">
        <v>5</v>
      </c>
      <c r="B21" s="166" t="s">
        <v>121</v>
      </c>
      <c r="C21" s="176">
        <v>13</v>
      </c>
      <c r="D21" s="164">
        <v>6</v>
      </c>
      <c r="E21" s="164">
        <v>13</v>
      </c>
      <c r="F21" s="176">
        <v>12</v>
      </c>
      <c r="G21" s="163"/>
      <c r="H21" s="211">
        <v>13</v>
      </c>
      <c r="I21" s="214"/>
      <c r="J21" s="177" t="s">
        <v>46</v>
      </c>
      <c r="K21" s="165" t="s">
        <v>26</v>
      </c>
      <c r="L21" s="283">
        <v>1</v>
      </c>
      <c r="M21" s="198"/>
      <c r="N21" s="136"/>
      <c r="O21" s="136"/>
      <c r="P21" s="136"/>
      <c r="Q21" s="136"/>
    </row>
    <row r="22" spans="1:17" s="10" customFormat="1" x14ac:dyDescent="0.2">
      <c r="A22" s="162">
        <v>6</v>
      </c>
      <c r="B22" s="210" t="s">
        <v>119</v>
      </c>
      <c r="C22" s="143">
        <v>12</v>
      </c>
      <c r="D22" s="143">
        <v>6</v>
      </c>
      <c r="E22" s="143">
        <v>10</v>
      </c>
      <c r="F22" s="143">
        <v>0</v>
      </c>
      <c r="G22" s="211">
        <v>11</v>
      </c>
      <c r="H22" s="163"/>
      <c r="I22" s="214"/>
      <c r="J22" s="194" t="s">
        <v>114</v>
      </c>
      <c r="K22" s="134" t="s">
        <v>108</v>
      </c>
      <c r="L22" s="284"/>
      <c r="N22" s="136"/>
      <c r="O22" s="136"/>
      <c r="P22" s="136"/>
      <c r="Q22" s="136"/>
    </row>
    <row r="23" spans="1:17" s="10" customFormat="1" x14ac:dyDescent="0.2">
      <c r="A23" s="137"/>
      <c r="B23" s="137"/>
      <c r="C23" s="137"/>
      <c r="D23" s="137"/>
      <c r="E23" s="137"/>
      <c r="F23" s="137"/>
      <c r="G23" s="137"/>
      <c r="H23" s="137"/>
      <c r="I23" s="137"/>
      <c r="J23" s="136"/>
      <c r="K23" s="136"/>
      <c r="L23" s="136"/>
      <c r="N23" s="136"/>
      <c r="O23" s="136"/>
      <c r="P23" s="136"/>
      <c r="Q23" s="136"/>
    </row>
    <row r="24" spans="1:17" s="10" customFormat="1" x14ac:dyDescent="0.2">
      <c r="A24" s="137"/>
      <c r="B24" s="199" t="s">
        <v>3</v>
      </c>
      <c r="C24" s="183" t="s">
        <v>144</v>
      </c>
      <c r="D24" s="183" t="s">
        <v>40</v>
      </c>
      <c r="E24" s="183" t="s">
        <v>8</v>
      </c>
      <c r="F24" s="137"/>
      <c r="G24" s="137"/>
      <c r="H24" s="137"/>
      <c r="I24" s="137"/>
      <c r="J24" s="136"/>
      <c r="K24" s="136"/>
      <c r="L24" s="136"/>
      <c r="N24" s="136"/>
      <c r="O24" s="136"/>
      <c r="P24" s="136"/>
      <c r="Q24" s="136"/>
    </row>
    <row r="25" spans="1:17" s="10" customFormat="1" x14ac:dyDescent="0.2">
      <c r="A25" s="137"/>
      <c r="B25" s="199" t="s">
        <v>6</v>
      </c>
      <c r="C25" s="183" t="s">
        <v>7</v>
      </c>
      <c r="D25" s="183" t="s">
        <v>145</v>
      </c>
      <c r="E25" s="183" t="s">
        <v>42</v>
      </c>
      <c r="F25" s="137"/>
      <c r="G25" s="137"/>
      <c r="H25" s="137"/>
      <c r="I25" s="137"/>
      <c r="J25" s="136"/>
      <c r="K25" s="136"/>
      <c r="L25" s="136"/>
      <c r="N25" s="136"/>
      <c r="O25" s="136"/>
      <c r="P25" s="136"/>
      <c r="Q25" s="136"/>
    </row>
    <row r="26" spans="1:17" x14ac:dyDescent="0.2">
      <c r="A26" s="137"/>
      <c r="B26" s="199" t="s">
        <v>9</v>
      </c>
      <c r="C26" s="183" t="s">
        <v>5</v>
      </c>
      <c r="D26" s="183" t="s">
        <v>4</v>
      </c>
      <c r="E26" s="183" t="s">
        <v>146</v>
      </c>
      <c r="F26" s="137"/>
      <c r="G26" s="136"/>
      <c r="H26" s="136"/>
      <c r="I26" s="136"/>
      <c r="J26" s="136"/>
      <c r="K26" s="136"/>
      <c r="L26" s="136"/>
    </row>
    <row r="27" spans="1:17" s="10" customFormat="1" x14ac:dyDescent="0.2">
      <c r="A27" s="137"/>
      <c r="B27" s="199" t="s">
        <v>12</v>
      </c>
      <c r="C27" s="183" t="s">
        <v>147</v>
      </c>
      <c r="D27" s="183" t="s">
        <v>39</v>
      </c>
      <c r="E27" s="183" t="s">
        <v>148</v>
      </c>
      <c r="F27" s="137"/>
      <c r="G27" s="137"/>
      <c r="H27" s="137"/>
      <c r="I27" s="137"/>
      <c r="J27" s="136"/>
      <c r="K27" s="136"/>
      <c r="L27" s="136"/>
      <c r="N27" s="136"/>
      <c r="O27" s="136"/>
      <c r="P27" s="136"/>
      <c r="Q27" s="136"/>
    </row>
    <row r="28" spans="1:17" s="10" customFormat="1" x14ac:dyDescent="0.2">
      <c r="A28" s="137"/>
      <c r="B28" s="199" t="s">
        <v>15</v>
      </c>
      <c r="C28" s="183" t="s">
        <v>41</v>
      </c>
      <c r="D28" s="183" t="s">
        <v>149</v>
      </c>
      <c r="E28" s="183" t="s">
        <v>18</v>
      </c>
      <c r="F28" s="137"/>
      <c r="G28" s="137"/>
      <c r="H28" s="137"/>
      <c r="I28" s="137"/>
      <c r="J28" s="136"/>
      <c r="K28" s="136"/>
      <c r="L28" s="136"/>
      <c r="N28" s="136"/>
      <c r="O28" s="136"/>
      <c r="P28" s="136"/>
      <c r="Q28" s="136"/>
    </row>
    <row r="29" spans="1:17" s="10" customFormat="1" x14ac:dyDescent="0.2">
      <c r="A29" s="137"/>
      <c r="B29" s="199" t="s">
        <v>150</v>
      </c>
      <c r="C29" s="183" t="s">
        <v>151</v>
      </c>
      <c r="D29" s="183" t="s">
        <v>17</v>
      </c>
      <c r="E29" s="183" t="s">
        <v>16</v>
      </c>
      <c r="F29" s="137"/>
      <c r="G29" s="137"/>
      <c r="H29" s="137"/>
      <c r="I29" s="137"/>
      <c r="J29" s="136"/>
      <c r="K29" s="136"/>
      <c r="L29" s="136"/>
      <c r="N29" s="136"/>
      <c r="O29" s="136"/>
      <c r="P29" s="136"/>
      <c r="Q29" s="136"/>
    </row>
    <row r="30" spans="1:17" s="10" customFormat="1" x14ac:dyDescent="0.2">
      <c r="A30" s="137"/>
      <c r="B30" s="199" t="s">
        <v>152</v>
      </c>
      <c r="C30" s="183" t="s">
        <v>38</v>
      </c>
      <c r="D30" s="183" t="s">
        <v>10</v>
      </c>
      <c r="E30" s="183" t="s">
        <v>11</v>
      </c>
      <c r="F30" s="137"/>
      <c r="G30" s="137"/>
      <c r="H30" s="137"/>
      <c r="I30" s="137"/>
      <c r="J30" s="136"/>
      <c r="K30" s="136"/>
      <c r="L30" s="136"/>
      <c r="N30" s="136"/>
      <c r="O30" s="136"/>
      <c r="P30" s="136"/>
      <c r="Q30" s="136"/>
    </row>
    <row r="31" spans="1:17" s="10" customFormat="1" hidden="1" x14ac:dyDescent="0.2">
      <c r="A31" s="137"/>
      <c r="B31" s="137"/>
      <c r="C31" s="137"/>
      <c r="D31" s="137"/>
      <c r="E31" s="137"/>
      <c r="F31" s="137"/>
      <c r="G31" s="137"/>
      <c r="H31" s="137"/>
      <c r="I31" s="137"/>
      <c r="J31" s="136"/>
      <c r="K31" s="136"/>
      <c r="L31" s="136"/>
      <c r="N31" s="136"/>
      <c r="O31" s="136"/>
      <c r="P31" s="136"/>
      <c r="Q31" s="136"/>
    </row>
    <row r="32" spans="1:17" s="10" customFormat="1" hidden="1" x14ac:dyDescent="0.2">
      <c r="A32" s="137"/>
      <c r="B32" s="137"/>
      <c r="C32" s="137"/>
      <c r="D32" s="137"/>
      <c r="E32" s="137"/>
      <c r="F32" s="27"/>
      <c r="G32" s="27"/>
      <c r="H32" s="27"/>
      <c r="I32" s="137"/>
      <c r="J32" s="136"/>
      <c r="K32" s="136"/>
      <c r="L32" s="136"/>
      <c r="N32" s="136"/>
      <c r="O32" s="136"/>
      <c r="P32" s="136"/>
      <c r="Q32" s="136"/>
    </row>
    <row r="33" spans="1:17" s="10" customFormat="1" hidden="1" x14ac:dyDescent="0.2">
      <c r="A33" s="137"/>
      <c r="B33" s="137"/>
      <c r="C33" s="137"/>
      <c r="D33" s="137"/>
      <c r="E33" s="27"/>
      <c r="F33" s="27"/>
      <c r="G33" s="27"/>
      <c r="H33" s="27"/>
      <c r="I33" s="137"/>
      <c r="J33" s="136"/>
      <c r="K33" s="136"/>
      <c r="L33" s="136"/>
      <c r="N33" s="136"/>
      <c r="O33" s="136"/>
      <c r="P33" s="136"/>
      <c r="Q33" s="136"/>
    </row>
    <row r="34" spans="1:17" s="10" customFormat="1" hidden="1" x14ac:dyDescent="0.2">
      <c r="A34" s="160"/>
      <c r="B34" s="137"/>
      <c r="C34" s="137"/>
      <c r="D34" s="137"/>
      <c r="E34" s="137"/>
      <c r="F34" s="137"/>
      <c r="G34" s="137"/>
      <c r="H34" s="137"/>
      <c r="I34" s="137"/>
      <c r="J34" s="136"/>
      <c r="K34" s="136"/>
      <c r="L34" s="136"/>
      <c r="N34" s="136"/>
      <c r="O34" s="136"/>
      <c r="P34" s="136"/>
      <c r="Q34" s="136"/>
    </row>
    <row r="35" spans="1:17" s="10" customFormat="1" hidden="1" x14ac:dyDescent="0.2">
      <c r="A35" s="142"/>
      <c r="B35" s="137"/>
      <c r="C35" s="137"/>
      <c r="D35" s="137"/>
      <c r="E35" s="137"/>
      <c r="F35" s="137"/>
      <c r="G35" s="137"/>
      <c r="H35" s="137"/>
      <c r="I35" s="137"/>
      <c r="J35" s="136"/>
      <c r="K35" s="136"/>
      <c r="L35" s="136"/>
      <c r="N35" s="136"/>
      <c r="O35" s="136"/>
      <c r="P35" s="136"/>
      <c r="Q35" s="136"/>
    </row>
    <row r="36" spans="1:17" s="10" customFormat="1" hidden="1" x14ac:dyDescent="0.2">
      <c r="A36" s="142"/>
      <c r="B36" s="137"/>
      <c r="C36" s="137"/>
      <c r="D36" s="137"/>
      <c r="E36" s="137"/>
      <c r="F36" s="137"/>
      <c r="G36" s="137"/>
      <c r="H36" s="137"/>
      <c r="I36" s="137"/>
      <c r="J36" s="136"/>
      <c r="K36" s="136"/>
      <c r="L36" s="136"/>
      <c r="N36" s="136"/>
      <c r="O36" s="136"/>
      <c r="P36" s="136"/>
      <c r="Q36" s="136"/>
    </row>
    <row r="37" spans="1:17" s="10" customFormat="1" hidden="1" x14ac:dyDescent="0.2">
      <c r="A37" s="142"/>
      <c r="B37" s="137"/>
      <c r="C37" s="137"/>
      <c r="D37" s="137"/>
      <c r="E37" s="137"/>
      <c r="F37" s="137"/>
      <c r="G37" s="137"/>
      <c r="H37" s="137"/>
      <c r="I37" s="137"/>
      <c r="J37" s="136"/>
      <c r="K37" s="136"/>
      <c r="L37" s="136"/>
      <c r="N37" s="136"/>
      <c r="O37" s="136"/>
      <c r="P37" s="136"/>
      <c r="Q37" s="136"/>
    </row>
    <row r="38" spans="1:17" s="10" customFormat="1" hidden="1" x14ac:dyDescent="0.2">
      <c r="A38" s="142"/>
      <c r="B38" s="137"/>
      <c r="C38" s="137"/>
      <c r="D38" s="137"/>
      <c r="E38" s="137"/>
      <c r="F38" s="137"/>
      <c r="G38" s="137"/>
      <c r="H38" s="137"/>
      <c r="I38" s="137"/>
      <c r="J38" s="136"/>
      <c r="K38" s="136"/>
      <c r="L38" s="136"/>
      <c r="N38" s="136"/>
      <c r="O38" s="136"/>
      <c r="P38" s="136"/>
      <c r="Q38" s="136"/>
    </row>
    <row r="39" spans="1:17" s="10" customFormat="1" hidden="1" x14ac:dyDescent="0.2">
      <c r="A39" s="142"/>
      <c r="B39" s="137"/>
      <c r="C39" s="137"/>
      <c r="D39" s="137"/>
      <c r="E39" s="137"/>
      <c r="F39" s="137"/>
      <c r="G39" s="137"/>
      <c r="H39" s="137"/>
      <c r="I39" s="137"/>
      <c r="J39" s="136"/>
      <c r="K39" s="136"/>
      <c r="L39" s="136"/>
      <c r="N39" s="136"/>
      <c r="O39" s="136"/>
      <c r="P39" s="136"/>
      <c r="Q39" s="136"/>
    </row>
    <row r="40" spans="1:17" s="10" customFormat="1" hidden="1" x14ac:dyDescent="0.2">
      <c r="A40" s="142"/>
      <c r="B40" s="137"/>
      <c r="C40" s="137"/>
      <c r="D40" s="137"/>
      <c r="E40" s="137"/>
      <c r="F40" s="137"/>
      <c r="G40" s="137"/>
      <c r="H40" s="137"/>
      <c r="I40" s="137"/>
      <c r="J40" s="136"/>
      <c r="K40" s="136"/>
      <c r="L40" s="136"/>
      <c r="N40" s="136"/>
      <c r="O40" s="136"/>
      <c r="P40" s="136"/>
      <c r="Q40" s="136"/>
    </row>
    <row r="41" spans="1:17" s="10" customFormat="1" hidden="1" x14ac:dyDescent="0.2">
      <c r="A41" s="160"/>
      <c r="B41" s="137"/>
      <c r="C41" s="137"/>
      <c r="D41" s="137"/>
      <c r="E41" s="137"/>
      <c r="F41" s="137"/>
      <c r="G41" s="137"/>
      <c r="H41" s="137"/>
      <c r="I41" s="137"/>
      <c r="J41" s="136"/>
      <c r="K41" s="136"/>
      <c r="L41" s="136"/>
      <c r="N41" s="136"/>
      <c r="O41" s="136"/>
      <c r="P41" s="136"/>
      <c r="Q41" s="136"/>
    </row>
    <row r="42" spans="1:17" s="10" customFormat="1" hidden="1" x14ac:dyDescent="0.2">
      <c r="A42" s="142"/>
      <c r="B42" s="172"/>
      <c r="C42" s="172"/>
      <c r="D42" s="172"/>
      <c r="E42" s="146"/>
      <c r="F42" s="146"/>
      <c r="G42" s="142"/>
      <c r="H42" s="142"/>
      <c r="I42" s="137"/>
      <c r="J42" s="136"/>
      <c r="K42" s="136"/>
      <c r="L42" s="136"/>
      <c r="N42" s="136"/>
      <c r="O42" s="136"/>
      <c r="P42" s="136"/>
      <c r="Q42" s="136"/>
    </row>
    <row r="43" spans="1:17" s="10" customFormat="1" hidden="1" x14ac:dyDescent="0.2">
      <c r="A43" s="142"/>
      <c r="B43" s="169"/>
      <c r="C43" s="169"/>
      <c r="D43" s="169"/>
      <c r="E43" s="147"/>
      <c r="F43" s="147"/>
      <c r="G43" s="142"/>
      <c r="H43" s="142"/>
      <c r="I43" s="137"/>
      <c r="J43" s="136"/>
      <c r="K43" s="136"/>
      <c r="L43" s="136"/>
      <c r="N43" s="136"/>
      <c r="O43" s="136"/>
      <c r="P43" s="136"/>
      <c r="Q43" s="136"/>
    </row>
    <row r="44" spans="1:17" s="10" customFormat="1" hidden="1" x14ac:dyDescent="0.2">
      <c r="A44" s="142"/>
      <c r="B44" s="169"/>
      <c r="C44" s="169"/>
      <c r="D44" s="169"/>
      <c r="E44" s="147"/>
      <c r="F44" s="147"/>
      <c r="G44" s="142"/>
      <c r="H44" s="142"/>
      <c r="I44" s="137"/>
      <c r="J44" s="136"/>
      <c r="K44" s="136"/>
      <c r="L44" s="136"/>
      <c r="N44" s="136"/>
      <c r="O44" s="136"/>
      <c r="P44" s="136"/>
      <c r="Q44" s="136"/>
    </row>
    <row r="45" spans="1:17" s="10" customFormat="1" hidden="1" x14ac:dyDescent="0.2">
      <c r="A45" s="142"/>
      <c r="B45" s="169"/>
      <c r="C45" s="169"/>
      <c r="D45" s="169"/>
      <c r="E45" s="147"/>
      <c r="F45" s="147"/>
      <c r="G45" s="142"/>
      <c r="H45" s="142"/>
      <c r="I45" s="137"/>
      <c r="J45" s="136"/>
      <c r="K45" s="136"/>
      <c r="L45" s="136"/>
      <c r="N45" s="136"/>
      <c r="O45" s="136"/>
      <c r="P45" s="136"/>
      <c r="Q45" s="136"/>
    </row>
    <row r="46" spans="1:17" s="10" customFormat="1" hidden="1" x14ac:dyDescent="0.2">
      <c r="A46" s="142"/>
      <c r="B46" s="169"/>
      <c r="C46" s="169"/>
      <c r="D46" s="169"/>
      <c r="E46" s="147"/>
      <c r="F46" s="147"/>
      <c r="G46" s="142"/>
      <c r="H46" s="142"/>
      <c r="I46" s="137"/>
      <c r="J46" s="136"/>
      <c r="K46" s="136"/>
      <c r="L46" s="136"/>
      <c r="N46" s="136"/>
      <c r="O46" s="136"/>
      <c r="P46" s="136"/>
      <c r="Q46" s="136"/>
    </row>
    <row r="47" spans="1:17" s="10" customFormat="1" hidden="1" x14ac:dyDescent="0.2">
      <c r="A47" s="142"/>
      <c r="B47" s="169"/>
      <c r="C47" s="169"/>
      <c r="D47" s="169"/>
      <c r="E47" s="147"/>
      <c r="F47" s="147"/>
      <c r="G47" s="142"/>
      <c r="H47" s="142"/>
      <c r="I47" s="137"/>
      <c r="J47" s="136"/>
      <c r="K47" s="136"/>
      <c r="L47" s="136"/>
      <c r="N47" s="136"/>
      <c r="O47" s="136"/>
      <c r="P47" s="136"/>
      <c r="Q47" s="136"/>
    </row>
    <row r="48" spans="1:17" s="10" customFormat="1" hidden="1" x14ac:dyDescent="0.2">
      <c r="A48" s="142"/>
      <c r="B48" s="142"/>
      <c r="C48" s="142"/>
      <c r="D48" s="142"/>
      <c r="E48" s="142"/>
      <c r="F48" s="142"/>
      <c r="G48" s="142"/>
      <c r="H48" s="142"/>
      <c r="I48" s="137"/>
      <c r="J48" s="136"/>
      <c r="K48" s="136"/>
      <c r="L48" s="136"/>
      <c r="N48" s="136"/>
      <c r="O48" s="136"/>
      <c r="P48" s="136"/>
      <c r="Q48" s="136"/>
    </row>
    <row r="49" spans="1:17" s="10" customFormat="1" hidden="1" x14ac:dyDescent="0.2">
      <c r="A49" s="160"/>
      <c r="B49" s="142"/>
      <c r="C49" s="142"/>
      <c r="D49" s="142"/>
      <c r="E49" s="142"/>
      <c r="F49" s="142"/>
      <c r="G49" s="142"/>
      <c r="H49" s="142"/>
      <c r="I49" s="137"/>
      <c r="J49" s="136"/>
      <c r="K49" s="136"/>
      <c r="L49" s="136"/>
      <c r="N49" s="136"/>
      <c r="O49" s="136"/>
      <c r="P49" s="136"/>
      <c r="Q49" s="136"/>
    </row>
    <row r="50" spans="1:17" s="10" customFormat="1" hidden="1" x14ac:dyDescent="0.2">
      <c r="A50" s="137"/>
      <c r="B50" s="137"/>
      <c r="C50" s="137"/>
      <c r="D50" s="137"/>
      <c r="E50" s="137"/>
      <c r="F50" s="137"/>
      <c r="G50" s="137"/>
      <c r="H50" s="137"/>
      <c r="I50" s="137"/>
      <c r="J50" s="136"/>
      <c r="K50" s="136"/>
      <c r="L50" s="136"/>
      <c r="N50" s="136"/>
      <c r="O50" s="136"/>
      <c r="P50" s="136"/>
      <c r="Q50" s="136"/>
    </row>
    <row r="51" spans="1:17" s="10" customFormat="1" hidden="1" x14ac:dyDescent="0.2">
      <c r="A51" s="137"/>
      <c r="B51" s="137"/>
      <c r="C51" s="137"/>
      <c r="D51" s="137"/>
      <c r="E51" s="137"/>
      <c r="F51" s="137"/>
      <c r="G51" s="137"/>
      <c r="H51" s="137"/>
      <c r="I51" s="137"/>
      <c r="J51" s="136"/>
      <c r="K51" s="136"/>
      <c r="L51" s="136"/>
      <c r="N51" s="136"/>
      <c r="O51" s="136"/>
      <c r="P51" s="136"/>
      <c r="Q51" s="136"/>
    </row>
    <row r="52" spans="1:17" s="10" customFormat="1" hidden="1" x14ac:dyDescent="0.2">
      <c r="A52" s="137"/>
      <c r="B52" s="137"/>
      <c r="C52" s="137"/>
      <c r="D52" s="137"/>
      <c r="E52" s="137"/>
      <c r="F52" s="137"/>
      <c r="G52" s="137"/>
      <c r="H52" s="137"/>
      <c r="I52" s="137"/>
      <c r="J52" s="136"/>
      <c r="K52" s="136"/>
      <c r="L52" s="136"/>
      <c r="N52" s="136"/>
      <c r="O52" s="136"/>
      <c r="P52" s="136"/>
      <c r="Q52" s="136"/>
    </row>
    <row r="53" spans="1:17" s="10" customFormat="1" hidden="1" x14ac:dyDescent="0.2">
      <c r="A53" s="137"/>
      <c r="B53" s="137"/>
      <c r="C53" s="137"/>
      <c r="D53" s="137"/>
      <c r="E53" s="137"/>
      <c r="F53" s="137"/>
      <c r="G53" s="137"/>
      <c r="H53" s="137"/>
      <c r="I53" s="137"/>
      <c r="J53" s="136"/>
      <c r="K53" s="136"/>
      <c r="L53" s="136"/>
      <c r="N53" s="136"/>
      <c r="O53" s="136"/>
      <c r="P53" s="136"/>
      <c r="Q53" s="136"/>
    </row>
    <row r="54" spans="1:17" s="10" customFormat="1" hidden="1" x14ac:dyDescent="0.2">
      <c r="A54" s="137"/>
      <c r="B54" s="137"/>
      <c r="C54" s="137"/>
      <c r="D54" s="137"/>
      <c r="E54" s="137"/>
      <c r="F54" s="137"/>
      <c r="G54" s="137"/>
      <c r="H54" s="137"/>
      <c r="I54" s="137"/>
      <c r="J54" s="136"/>
      <c r="K54" s="136"/>
      <c r="L54" s="136"/>
      <c r="N54" s="136"/>
      <c r="O54" s="136"/>
      <c r="P54" s="136"/>
      <c r="Q54" s="136"/>
    </row>
    <row r="55" spans="1:17" s="10" customFormat="1" hidden="1" x14ac:dyDescent="0.2">
      <c r="A55" s="137"/>
      <c r="B55" s="137"/>
      <c r="C55" s="137"/>
      <c r="D55" s="137"/>
      <c r="E55" s="137"/>
      <c r="F55" s="137"/>
      <c r="G55" s="137"/>
      <c r="H55" s="137"/>
      <c r="I55" s="137"/>
      <c r="J55" s="136"/>
      <c r="K55" s="136"/>
      <c r="L55" s="136"/>
      <c r="N55" s="136"/>
      <c r="O55" s="136"/>
      <c r="P55" s="136"/>
      <c r="Q55" s="136"/>
    </row>
    <row r="56" spans="1:17" s="10" customFormat="1" hidden="1" x14ac:dyDescent="0.2">
      <c r="A56" s="137"/>
      <c r="B56" s="137"/>
      <c r="C56" s="137"/>
      <c r="D56" s="137"/>
      <c r="E56" s="137"/>
      <c r="F56" s="137"/>
      <c r="G56" s="137"/>
      <c r="H56" s="137"/>
      <c r="I56" s="137"/>
      <c r="J56" s="136"/>
      <c r="K56" s="136"/>
      <c r="L56" s="136"/>
      <c r="N56" s="136"/>
      <c r="O56" s="136"/>
      <c r="P56" s="136"/>
      <c r="Q56" s="136"/>
    </row>
    <row r="57" spans="1:17" s="10" customFormat="1" hidden="1" x14ac:dyDescent="0.2">
      <c r="A57" s="137"/>
      <c r="B57" s="137"/>
      <c r="C57" s="137"/>
      <c r="D57" s="137"/>
      <c r="E57" s="137"/>
      <c r="F57" s="137"/>
      <c r="G57" s="137"/>
      <c r="H57" s="137"/>
      <c r="I57" s="137"/>
      <c r="J57" s="136"/>
      <c r="K57" s="136"/>
      <c r="L57" s="136"/>
      <c r="N57" s="136"/>
      <c r="O57" s="136"/>
      <c r="P57" s="136"/>
      <c r="Q57" s="136"/>
    </row>
    <row r="58" spans="1:17" s="10" customFormat="1" hidden="1" x14ac:dyDescent="0.2">
      <c r="A58" s="137"/>
      <c r="B58" s="137"/>
      <c r="C58" s="137"/>
      <c r="D58" s="137"/>
      <c r="E58" s="137"/>
      <c r="F58" s="137"/>
      <c r="G58" s="137"/>
      <c r="H58" s="137"/>
      <c r="I58" s="137"/>
      <c r="J58" s="136"/>
      <c r="K58" s="136"/>
      <c r="L58" s="136"/>
      <c r="N58" s="136"/>
      <c r="O58" s="136"/>
      <c r="P58" s="136"/>
      <c r="Q58" s="136"/>
    </row>
    <row r="59" spans="1:17" s="10" customFormat="1" hidden="1" x14ac:dyDescent="0.2">
      <c r="A59" s="137"/>
      <c r="B59" s="137"/>
      <c r="C59" s="137"/>
      <c r="D59" s="137"/>
      <c r="E59" s="137"/>
      <c r="F59" s="137"/>
      <c r="G59" s="137"/>
      <c r="H59" s="137"/>
      <c r="I59" s="137"/>
      <c r="J59" s="136"/>
      <c r="K59" s="136"/>
      <c r="L59" s="136"/>
      <c r="N59" s="136"/>
      <c r="O59" s="136"/>
      <c r="P59" s="136"/>
      <c r="Q59" s="136"/>
    </row>
    <row r="60" spans="1:17" s="10" customFormat="1" hidden="1" x14ac:dyDescent="0.2">
      <c r="A60" s="137"/>
      <c r="B60" s="137"/>
      <c r="C60" s="137"/>
      <c r="D60" s="137"/>
      <c r="E60" s="137"/>
      <c r="F60" s="137"/>
      <c r="G60" s="137"/>
      <c r="H60" s="137"/>
      <c r="I60" s="137"/>
      <c r="J60" s="136"/>
      <c r="K60" s="136"/>
      <c r="L60" s="136"/>
      <c r="N60" s="136"/>
      <c r="O60" s="136"/>
      <c r="P60" s="136"/>
      <c r="Q60" s="136"/>
    </row>
    <row r="61" spans="1:17" s="10" customFormat="1" hidden="1" x14ac:dyDescent="0.2">
      <c r="A61" s="137"/>
      <c r="B61" s="137"/>
      <c r="C61" s="137"/>
      <c r="D61" s="137"/>
      <c r="E61" s="137"/>
      <c r="F61" s="137"/>
      <c r="G61" s="137"/>
      <c r="H61" s="137"/>
      <c r="I61" s="137"/>
      <c r="J61" s="136"/>
      <c r="K61" s="136"/>
      <c r="L61" s="136"/>
      <c r="N61" s="136"/>
      <c r="O61" s="136"/>
      <c r="P61" s="136"/>
      <c r="Q61" s="136"/>
    </row>
    <row r="62" spans="1:17" s="10" customFormat="1" hidden="1" x14ac:dyDescent="0.2">
      <c r="A62" s="137"/>
      <c r="B62" s="137"/>
      <c r="C62" s="137"/>
      <c r="D62" s="137"/>
      <c r="E62" s="137"/>
      <c r="F62" s="137"/>
      <c r="G62" s="137"/>
      <c r="H62" s="137"/>
      <c r="I62" s="137"/>
      <c r="J62" s="136"/>
      <c r="K62" s="136"/>
      <c r="L62" s="136"/>
      <c r="N62" s="136"/>
      <c r="O62" s="136"/>
      <c r="P62" s="136"/>
      <c r="Q62" s="136"/>
    </row>
    <row r="63" spans="1:17" hidden="1" x14ac:dyDescent="0.2">
      <c r="A63" s="137"/>
      <c r="B63" s="137"/>
      <c r="C63" s="137"/>
      <c r="D63" s="137"/>
      <c r="E63" s="137"/>
      <c r="F63" s="137"/>
      <c r="G63" s="137"/>
      <c r="H63" s="137"/>
      <c r="I63" s="137"/>
      <c r="J63" s="136"/>
      <c r="K63" s="136"/>
      <c r="L63" s="136"/>
    </row>
    <row r="64" spans="1:17" hidden="1" x14ac:dyDescent="0.2">
      <c r="A64" s="137"/>
      <c r="B64" s="137"/>
      <c r="C64" s="137"/>
      <c r="D64" s="137"/>
      <c r="E64" s="137"/>
      <c r="F64" s="137"/>
      <c r="G64" s="137"/>
      <c r="H64" s="137"/>
      <c r="I64" s="137"/>
      <c r="J64" s="136"/>
      <c r="K64" s="136"/>
      <c r="L64" s="136"/>
    </row>
    <row r="65" spans="1:12" hidden="1" x14ac:dyDescent="0.2">
      <c r="A65" s="137"/>
      <c r="B65" s="137"/>
      <c r="C65" s="137"/>
      <c r="D65" s="137"/>
      <c r="E65" s="137"/>
      <c r="F65" s="137"/>
      <c r="G65" s="137"/>
      <c r="H65" s="137"/>
      <c r="I65" s="137"/>
      <c r="J65" s="136"/>
      <c r="K65" s="136"/>
      <c r="L65" s="136"/>
    </row>
    <row r="66" spans="1:12" hidden="1" x14ac:dyDescent="0.2">
      <c r="A66" s="137"/>
      <c r="B66" s="137"/>
      <c r="C66" s="137"/>
      <c r="D66" s="137"/>
      <c r="E66" s="137"/>
      <c r="F66" s="137"/>
      <c r="G66" s="137"/>
      <c r="H66" s="137"/>
      <c r="I66" s="137"/>
      <c r="J66" s="136"/>
      <c r="K66" s="136"/>
      <c r="L66" s="136"/>
    </row>
    <row r="67" spans="1:12" hidden="1" x14ac:dyDescent="0.2">
      <c r="A67" s="137"/>
      <c r="B67" s="137"/>
      <c r="C67" s="137"/>
      <c r="D67" s="137"/>
      <c r="E67" s="137"/>
      <c r="F67" s="137"/>
      <c r="G67" s="137"/>
      <c r="H67" s="137"/>
      <c r="I67" s="137"/>
      <c r="J67" s="136"/>
      <c r="K67" s="136"/>
      <c r="L67" s="136"/>
    </row>
    <row r="68" spans="1:12" hidden="1" x14ac:dyDescent="0.2">
      <c r="A68" s="137"/>
      <c r="B68" s="137"/>
      <c r="C68" s="137"/>
      <c r="D68" s="137"/>
      <c r="E68" s="137"/>
      <c r="F68" s="137"/>
      <c r="G68" s="137"/>
      <c r="H68" s="137"/>
      <c r="I68" s="137"/>
      <c r="J68" s="136"/>
      <c r="K68" s="136"/>
      <c r="L68" s="136"/>
    </row>
    <row r="69" spans="1:12" hidden="1" x14ac:dyDescent="0.2">
      <c r="A69" s="137"/>
      <c r="B69" s="137"/>
      <c r="C69" s="137"/>
      <c r="D69" s="137"/>
      <c r="E69" s="137"/>
      <c r="F69" s="137"/>
      <c r="G69" s="137"/>
      <c r="H69" s="137"/>
      <c r="I69" s="137"/>
      <c r="J69" s="136"/>
      <c r="K69" s="136"/>
      <c r="L69" s="136"/>
    </row>
    <row r="70" spans="1:12" hidden="1" x14ac:dyDescent="0.2">
      <c r="A70" s="137"/>
      <c r="B70" s="137"/>
      <c r="C70" s="137"/>
      <c r="D70" s="137"/>
      <c r="E70" s="137"/>
      <c r="F70" s="137"/>
      <c r="G70" s="137"/>
      <c r="H70" s="137"/>
      <c r="I70" s="137"/>
      <c r="J70" s="136"/>
      <c r="K70" s="136"/>
      <c r="L70" s="136"/>
    </row>
    <row r="71" spans="1:12" hidden="1" x14ac:dyDescent="0.2">
      <c r="A71" s="137"/>
      <c r="B71" s="137"/>
      <c r="C71" s="137"/>
      <c r="D71" s="137"/>
      <c r="E71" s="137"/>
      <c r="F71" s="137"/>
      <c r="G71" s="137"/>
      <c r="H71" s="137"/>
      <c r="I71" s="137"/>
      <c r="J71" s="136"/>
      <c r="K71" s="136"/>
      <c r="L71" s="136"/>
    </row>
    <row r="72" spans="1:12" hidden="1" x14ac:dyDescent="0.2">
      <c r="A72" s="137"/>
      <c r="B72" s="137"/>
      <c r="C72" s="137"/>
      <c r="D72" s="137"/>
      <c r="E72" s="137"/>
      <c r="F72" s="137"/>
      <c r="G72" s="137"/>
      <c r="H72" s="137"/>
      <c r="I72" s="137"/>
      <c r="J72" s="136"/>
      <c r="K72" s="136"/>
      <c r="L72" s="136"/>
    </row>
    <row r="73" spans="1:12" hidden="1" x14ac:dyDescent="0.2">
      <c r="A73" s="137"/>
      <c r="B73" s="137"/>
      <c r="C73" s="137"/>
      <c r="D73" s="137"/>
      <c r="E73" s="137"/>
      <c r="F73" s="137"/>
      <c r="G73" s="137"/>
      <c r="H73" s="137"/>
      <c r="I73" s="137"/>
      <c r="J73" s="136"/>
      <c r="K73" s="136"/>
      <c r="L73" s="136"/>
    </row>
    <row r="74" spans="1:12" hidden="1" x14ac:dyDescent="0.2">
      <c r="A74" s="137"/>
      <c r="B74" s="137"/>
      <c r="C74" s="137"/>
      <c r="D74" s="137"/>
      <c r="E74" s="137"/>
      <c r="F74" s="137"/>
      <c r="G74" s="137"/>
      <c r="H74" s="137"/>
      <c r="I74" s="137"/>
      <c r="J74" s="136"/>
      <c r="K74" s="136"/>
      <c r="L74" s="136"/>
    </row>
    <row r="75" spans="1:12" hidden="1" x14ac:dyDescent="0.2">
      <c r="A75" s="137"/>
      <c r="B75" s="137"/>
      <c r="C75" s="137"/>
      <c r="D75" s="137"/>
      <c r="E75" s="137"/>
      <c r="F75" s="137"/>
      <c r="G75" s="137"/>
      <c r="H75" s="137"/>
      <c r="I75" s="137"/>
      <c r="J75" s="136"/>
      <c r="K75" s="136"/>
      <c r="L75" s="136"/>
    </row>
    <row r="76" spans="1:12" hidden="1" x14ac:dyDescent="0.2">
      <c r="A76" s="137"/>
      <c r="B76" s="137"/>
      <c r="C76" s="137"/>
      <c r="D76" s="137"/>
      <c r="E76" s="137"/>
      <c r="F76" s="137"/>
      <c r="G76" s="137"/>
      <c r="H76" s="137"/>
      <c r="I76" s="137"/>
      <c r="J76" s="136"/>
      <c r="K76" s="136"/>
      <c r="L76" s="136"/>
    </row>
    <row r="77" spans="1:12" hidden="1" x14ac:dyDescent="0.2">
      <c r="A77" s="137"/>
      <c r="B77" s="137"/>
      <c r="C77" s="137"/>
      <c r="D77" s="137"/>
      <c r="E77" s="137"/>
      <c r="F77" s="137"/>
      <c r="G77" s="137"/>
      <c r="H77" s="137"/>
      <c r="I77" s="137"/>
      <c r="J77" s="136"/>
      <c r="K77" s="136"/>
      <c r="L77" s="136"/>
    </row>
    <row r="78" spans="1:12" hidden="1" x14ac:dyDescent="0.2">
      <c r="A78" s="137"/>
      <c r="B78" s="137"/>
      <c r="C78" s="137"/>
      <c r="D78" s="137"/>
      <c r="E78" s="137"/>
      <c r="F78" s="137"/>
      <c r="G78" s="137"/>
      <c r="H78" s="137"/>
      <c r="I78" s="137"/>
      <c r="J78" s="136"/>
      <c r="K78" s="136"/>
      <c r="L78" s="136"/>
    </row>
    <row r="79" spans="1:12" hidden="1" x14ac:dyDescent="0.2">
      <c r="A79" s="137"/>
      <c r="B79" s="137"/>
      <c r="C79" s="137"/>
      <c r="D79" s="137"/>
      <c r="E79" s="137"/>
      <c r="F79" s="137"/>
      <c r="G79" s="137"/>
      <c r="H79" s="137"/>
      <c r="I79" s="137"/>
      <c r="J79" s="136"/>
      <c r="K79" s="136"/>
      <c r="L79" s="136"/>
    </row>
    <row r="80" spans="1:12" hidden="1" x14ac:dyDescent="0.2">
      <c r="A80" s="137"/>
      <c r="B80" s="137"/>
      <c r="C80" s="137"/>
      <c r="D80" s="137"/>
      <c r="E80" s="137"/>
      <c r="F80" s="137"/>
      <c r="G80" s="137"/>
      <c r="H80" s="137"/>
      <c r="I80" s="137"/>
      <c r="J80" s="136"/>
      <c r="K80" s="136"/>
      <c r="L80" s="136"/>
    </row>
    <row r="81" spans="1:12" hidden="1" x14ac:dyDescent="0.2">
      <c r="A81" s="137"/>
      <c r="B81" s="137"/>
      <c r="C81" s="137"/>
      <c r="D81" s="137"/>
      <c r="E81" s="137"/>
      <c r="F81" s="137"/>
      <c r="G81" s="137"/>
      <c r="H81" s="137"/>
      <c r="I81" s="137"/>
      <c r="J81" s="136"/>
      <c r="K81" s="136"/>
      <c r="L81" s="136"/>
    </row>
    <row r="82" spans="1:12" hidden="1" x14ac:dyDescent="0.2">
      <c r="A82" s="137"/>
      <c r="B82" s="137"/>
      <c r="C82" s="137"/>
      <c r="D82" s="137"/>
      <c r="E82" s="137"/>
      <c r="F82" s="137"/>
      <c r="G82" s="137"/>
      <c r="H82" s="137"/>
      <c r="I82" s="137"/>
      <c r="J82" s="136"/>
      <c r="K82" s="136"/>
      <c r="L82" s="136"/>
    </row>
    <row r="83" spans="1:12" hidden="1" x14ac:dyDescent="0.2">
      <c r="A83" s="137"/>
      <c r="B83" s="137"/>
      <c r="C83" s="137"/>
      <c r="D83" s="137"/>
      <c r="E83" s="137"/>
      <c r="F83" s="137"/>
      <c r="G83" s="137"/>
      <c r="H83" s="137"/>
      <c r="I83" s="137"/>
      <c r="J83" s="136"/>
      <c r="K83" s="136"/>
      <c r="L83" s="136"/>
    </row>
    <row r="84" spans="1:12" hidden="1" x14ac:dyDescent="0.2">
      <c r="A84" s="137"/>
      <c r="B84" s="137"/>
      <c r="C84" s="137"/>
      <c r="D84" s="137"/>
      <c r="E84" s="137"/>
      <c r="F84" s="137"/>
      <c r="G84" s="137"/>
      <c r="H84" s="137"/>
      <c r="I84" s="137"/>
      <c r="J84" s="136"/>
      <c r="K84" s="136"/>
      <c r="L84" s="136"/>
    </row>
    <row r="85" spans="1:12" hidden="1" x14ac:dyDescent="0.2">
      <c r="A85" s="137"/>
      <c r="B85" s="137"/>
      <c r="C85" s="137"/>
      <c r="D85" s="137"/>
      <c r="E85" s="137"/>
      <c r="F85" s="137"/>
      <c r="G85" s="137"/>
      <c r="H85" s="137"/>
      <c r="I85" s="137"/>
      <c r="J85" s="136"/>
      <c r="K85" s="136"/>
      <c r="L85" s="136"/>
    </row>
    <row r="86" spans="1:12" hidden="1" x14ac:dyDescent="0.2">
      <c r="A86" s="137"/>
      <c r="B86" s="137"/>
      <c r="C86" s="137"/>
      <c r="D86" s="137"/>
      <c r="E86" s="137"/>
      <c r="F86" s="137"/>
      <c r="G86" s="137"/>
      <c r="H86" s="137"/>
      <c r="I86" s="137"/>
      <c r="J86" s="136"/>
      <c r="K86" s="136"/>
      <c r="L86" s="136"/>
    </row>
    <row r="87" spans="1:12" hidden="1" x14ac:dyDescent="0.2">
      <c r="A87" s="137"/>
      <c r="B87" s="137"/>
      <c r="C87" s="137"/>
      <c r="D87" s="137"/>
      <c r="E87" s="137"/>
      <c r="F87" s="137"/>
      <c r="G87" s="137"/>
      <c r="H87" s="137"/>
      <c r="I87" s="137"/>
      <c r="J87" s="136"/>
      <c r="K87" s="136"/>
      <c r="L87" s="136"/>
    </row>
    <row r="88" spans="1:12" hidden="1" x14ac:dyDescent="0.2">
      <c r="A88" s="137"/>
      <c r="B88" s="137"/>
      <c r="C88" s="137"/>
      <c r="D88" s="137"/>
      <c r="E88" s="137"/>
      <c r="F88" s="137"/>
      <c r="G88" s="137"/>
      <c r="H88" s="137"/>
      <c r="I88" s="137"/>
      <c r="J88" s="136"/>
      <c r="K88" s="136"/>
      <c r="L88" s="136"/>
    </row>
    <row r="89" spans="1:12" hidden="1" x14ac:dyDescent="0.2">
      <c r="A89" s="137"/>
      <c r="B89" s="137"/>
      <c r="C89" s="137"/>
      <c r="D89" s="137"/>
      <c r="E89" s="137"/>
      <c r="F89" s="137"/>
      <c r="G89" s="137"/>
      <c r="H89" s="137"/>
      <c r="I89" s="137"/>
      <c r="J89" s="136"/>
      <c r="K89" s="136"/>
      <c r="L89" s="136"/>
    </row>
    <row r="90" spans="1:12" hidden="1" x14ac:dyDescent="0.2">
      <c r="A90" s="137"/>
      <c r="B90" s="137"/>
      <c r="C90" s="137"/>
      <c r="D90" s="137"/>
      <c r="E90" s="137"/>
      <c r="F90" s="137"/>
      <c r="G90" s="137"/>
      <c r="H90" s="137"/>
      <c r="I90" s="137"/>
      <c r="J90" s="136"/>
      <c r="K90" s="136"/>
      <c r="L90" s="136"/>
    </row>
    <row r="91" spans="1:12" hidden="1" x14ac:dyDescent="0.2">
      <c r="A91" s="137"/>
      <c r="B91" s="137"/>
      <c r="C91" s="137"/>
      <c r="D91" s="137"/>
      <c r="E91" s="137"/>
      <c r="F91" s="137"/>
      <c r="G91" s="137"/>
      <c r="H91" s="137"/>
      <c r="I91" s="137"/>
      <c r="J91" s="136"/>
      <c r="K91" s="136"/>
      <c r="L91" s="136"/>
    </row>
    <row r="92" spans="1:12" hidden="1" x14ac:dyDescent="0.2">
      <c r="A92" s="137"/>
      <c r="B92" s="137"/>
      <c r="C92" s="137"/>
      <c r="D92" s="137"/>
      <c r="E92" s="137"/>
      <c r="F92" s="137"/>
      <c r="G92" s="137"/>
      <c r="H92" s="137"/>
      <c r="I92" s="137"/>
      <c r="J92" s="136"/>
      <c r="K92" s="136"/>
      <c r="L92" s="136"/>
    </row>
    <row r="93" spans="1:12" hidden="1" x14ac:dyDescent="0.2">
      <c r="A93" s="137"/>
      <c r="B93" s="137"/>
      <c r="C93" s="137"/>
      <c r="D93" s="137"/>
      <c r="E93" s="137"/>
      <c r="F93" s="137"/>
      <c r="G93" s="137"/>
      <c r="H93" s="137"/>
      <c r="I93" s="137"/>
      <c r="J93" s="136"/>
      <c r="K93" s="136"/>
      <c r="L93" s="136"/>
    </row>
    <row r="94" spans="1:12" hidden="1" x14ac:dyDescent="0.2">
      <c r="A94" s="137"/>
      <c r="B94" s="137"/>
      <c r="C94" s="137"/>
      <c r="D94" s="137"/>
      <c r="E94" s="137"/>
      <c r="F94" s="137"/>
      <c r="G94" s="137"/>
      <c r="H94" s="137"/>
      <c r="I94" s="137"/>
      <c r="J94" s="136"/>
      <c r="K94" s="136"/>
      <c r="L94" s="136"/>
    </row>
    <row r="95" spans="1:12" hidden="1" x14ac:dyDescent="0.2">
      <c r="A95" s="137"/>
      <c r="B95" s="137"/>
      <c r="C95" s="137"/>
      <c r="D95" s="137"/>
      <c r="E95" s="137"/>
      <c r="F95" s="137"/>
      <c r="G95" s="137"/>
      <c r="H95" s="137"/>
      <c r="I95" s="137"/>
      <c r="J95" s="136"/>
      <c r="K95" s="136"/>
      <c r="L95" s="136"/>
    </row>
    <row r="96" spans="1:12" hidden="1" x14ac:dyDescent="0.2">
      <c r="A96" s="137"/>
      <c r="B96" s="137"/>
      <c r="C96" s="137"/>
      <c r="D96" s="137"/>
      <c r="E96" s="137"/>
      <c r="F96" s="137"/>
      <c r="G96" s="137"/>
      <c r="H96" s="137"/>
      <c r="I96" s="137"/>
      <c r="J96" s="136"/>
      <c r="K96" s="136"/>
      <c r="L96" s="136"/>
    </row>
    <row r="97" spans="1:12" hidden="1" x14ac:dyDescent="0.2">
      <c r="A97" s="137"/>
      <c r="B97" s="137"/>
      <c r="C97" s="137"/>
      <c r="D97" s="137"/>
      <c r="E97" s="137"/>
      <c r="F97" s="137"/>
      <c r="G97" s="137"/>
      <c r="H97" s="137"/>
      <c r="I97" s="137"/>
      <c r="J97" s="136"/>
      <c r="K97" s="136"/>
      <c r="L97" s="136"/>
    </row>
    <row r="98" spans="1:12" hidden="1" x14ac:dyDescent="0.2">
      <c r="A98" s="137"/>
      <c r="B98" s="137"/>
      <c r="C98" s="137"/>
      <c r="D98" s="137"/>
      <c r="E98" s="137"/>
      <c r="F98" s="137"/>
      <c r="G98" s="137"/>
      <c r="H98" s="137"/>
      <c r="I98" s="137"/>
      <c r="J98" s="136"/>
      <c r="K98" s="136"/>
      <c r="L98" s="136"/>
    </row>
    <row r="99" spans="1:12" x14ac:dyDescent="0.2">
      <c r="A99" s="137"/>
      <c r="B99" s="137"/>
      <c r="C99" s="137"/>
      <c r="D99" s="137"/>
      <c r="E99" s="137"/>
      <c r="F99" s="137"/>
      <c r="G99" s="137"/>
      <c r="H99" s="137"/>
      <c r="I99" s="137"/>
      <c r="J99" s="136"/>
      <c r="K99" s="136"/>
      <c r="L99" s="136"/>
    </row>
    <row r="100" spans="1:12" x14ac:dyDescent="0.2">
      <c r="A100" s="170" t="s">
        <v>81</v>
      </c>
      <c r="B100" s="148"/>
      <c r="C100" s="145"/>
      <c r="D100" s="145"/>
      <c r="E100" s="145"/>
      <c r="F100" s="146"/>
      <c r="G100" s="147"/>
      <c r="H100" s="140"/>
      <c r="I100" s="137"/>
      <c r="J100" s="137"/>
      <c r="K100" s="136"/>
      <c r="L100" s="136"/>
    </row>
    <row r="101" spans="1:12" x14ac:dyDescent="0.2">
      <c r="A101" s="140"/>
      <c r="B101" s="140"/>
      <c r="C101" s="140"/>
      <c r="D101" s="140"/>
      <c r="E101" s="140"/>
      <c r="F101" s="140"/>
      <c r="G101" s="140"/>
      <c r="H101" s="140"/>
      <c r="I101" s="137"/>
      <c r="J101" s="137"/>
      <c r="K101" s="136"/>
      <c r="L101" s="136"/>
    </row>
    <row r="102" spans="1:12" x14ac:dyDescent="0.2">
      <c r="A102" s="150" t="s">
        <v>20</v>
      </c>
      <c r="B102" s="184" t="str">
        <f>IFERROR(INDEX(B$1:B$100,MATCH(A102,K$1:K$100,0)),"")</f>
        <v>Vadim Kozlov (Valga)</v>
      </c>
      <c r="C102" s="159">
        <v>9</v>
      </c>
      <c r="D102" s="140"/>
      <c r="E102" s="140"/>
      <c r="F102" s="140"/>
      <c r="G102" s="140"/>
      <c r="H102" s="140"/>
      <c r="I102" s="137"/>
      <c r="J102" s="137"/>
      <c r="K102" s="136"/>
      <c r="L102" s="136"/>
    </row>
    <row r="103" spans="1:12" x14ac:dyDescent="0.2">
      <c r="A103" s="151"/>
      <c r="B103" s="185"/>
      <c r="C103" s="182" t="str">
        <f>IF(COUNT(C102,C104)=2,IF(C102&gt;C104,B102,B104),"")</f>
        <v>Enno Konsa (I-Viru)</v>
      </c>
      <c r="D103" s="140"/>
      <c r="E103" s="159">
        <v>1</v>
      </c>
      <c r="F103" s="140"/>
      <c r="G103" s="140"/>
      <c r="H103" s="140"/>
      <c r="I103" s="140"/>
      <c r="J103" s="137"/>
      <c r="K103" s="136"/>
      <c r="L103" s="136"/>
    </row>
    <row r="104" spans="1:12" x14ac:dyDescent="0.2">
      <c r="A104" s="151" t="s">
        <v>30</v>
      </c>
      <c r="B104" s="186" t="str">
        <f>IFERROR(INDEX(B$1:B$100,MATCH(A104,K$1:K$100,0)),"")</f>
        <v>Enno Konsa (I-Viru)</v>
      </c>
      <c r="C104" s="153">
        <v>13</v>
      </c>
      <c r="D104" s="154"/>
      <c r="E104" s="140"/>
      <c r="F104" s="140"/>
      <c r="G104" s="140"/>
      <c r="H104" s="140"/>
      <c r="I104" s="140"/>
      <c r="J104" s="137"/>
      <c r="K104" s="136"/>
      <c r="L104" s="136"/>
    </row>
    <row r="105" spans="1:12" x14ac:dyDescent="0.2">
      <c r="A105" s="151"/>
      <c r="B105" s="187"/>
      <c r="C105" s="140"/>
      <c r="D105" s="155"/>
      <c r="E105" s="182" t="str">
        <f>IF(COUNT(E103,E107)=2,IF(E103&gt;E107,C103,C107),"")</f>
        <v>Kaarel Tigane (Valga)</v>
      </c>
      <c r="F105" s="140"/>
      <c r="G105" s="159">
        <v>9</v>
      </c>
      <c r="H105" s="140"/>
      <c r="I105" s="140"/>
      <c r="J105" s="137"/>
      <c r="K105" s="136"/>
      <c r="L105" s="136"/>
    </row>
    <row r="106" spans="1:12" x14ac:dyDescent="0.2">
      <c r="A106" s="151" t="s">
        <v>23</v>
      </c>
      <c r="B106" s="184" t="str">
        <f>IFERROR(INDEX(B$1:B$100,MATCH(A106,K$1:K$100,0)),"")</f>
        <v>Kaarel Tigane (Valga)</v>
      </c>
      <c r="C106" s="159">
        <v>13</v>
      </c>
      <c r="D106" s="155"/>
      <c r="E106" s="171"/>
      <c r="F106" s="154"/>
      <c r="G106" s="140"/>
      <c r="H106" s="140"/>
      <c r="I106" s="140"/>
      <c r="J106" s="137"/>
      <c r="K106" s="136"/>
      <c r="L106" s="136"/>
    </row>
    <row r="107" spans="1:12" x14ac:dyDescent="0.2">
      <c r="A107" s="151"/>
      <c r="B107" s="185"/>
      <c r="C107" s="182" t="str">
        <f>IF(COUNT(C106,C108)=2,IF(C106&gt;C108,B106,B108),"")</f>
        <v>Kaarel Tigane (Valga)</v>
      </c>
      <c r="D107" s="157"/>
      <c r="E107" s="153">
        <v>13</v>
      </c>
      <c r="F107" s="155"/>
      <c r="G107" s="140"/>
      <c r="H107" s="140"/>
      <c r="I107" s="140"/>
      <c r="J107" s="137"/>
      <c r="K107" s="136"/>
      <c r="L107" s="136"/>
    </row>
    <row r="108" spans="1:12" x14ac:dyDescent="0.2">
      <c r="A108" s="151" t="s">
        <v>26</v>
      </c>
      <c r="B108" s="186" t="str">
        <f>IFERROR(INDEX(B$1:B$100,MATCH(A108,K$1:K$100,0)),"")</f>
        <v>Helkiv Labbi (Võru)</v>
      </c>
      <c r="C108" s="153">
        <v>10</v>
      </c>
      <c r="D108" s="140"/>
      <c r="E108" s="148"/>
      <c r="F108" s="155"/>
      <c r="G108" s="140"/>
      <c r="H108" s="140"/>
      <c r="I108" s="140"/>
      <c r="J108" s="137"/>
      <c r="K108" s="136"/>
      <c r="L108" s="136"/>
    </row>
    <row r="109" spans="1:12" ht="13.5" thickBot="1" x14ac:dyDescent="0.25">
      <c r="A109" s="139"/>
      <c r="B109" s="187"/>
      <c r="C109" s="140"/>
      <c r="D109" s="140"/>
      <c r="E109" s="148"/>
      <c r="F109" s="155"/>
      <c r="G109" s="140"/>
      <c r="H109" s="168" t="str">
        <f>IF(COUNT(G105,G113)=2,IF(G105&gt;G113,E105,E113),"")</f>
        <v>Mati Kure (Tartu)</v>
      </c>
      <c r="I109" s="140"/>
      <c r="J109" s="137"/>
      <c r="K109" s="136"/>
      <c r="L109" s="136"/>
    </row>
    <row r="110" spans="1:12" x14ac:dyDescent="0.2">
      <c r="A110" s="150" t="s">
        <v>25</v>
      </c>
      <c r="B110" s="184" t="str">
        <f>IFERROR(INDEX(B$1:B$100,MATCH(A110,K$1:K$100,0)),"")</f>
        <v>Aarne Peterson (Tartu)</v>
      </c>
      <c r="C110" s="159">
        <v>12</v>
      </c>
      <c r="D110" s="140"/>
      <c r="E110" s="140"/>
      <c r="F110" s="155"/>
      <c r="G110" s="202"/>
      <c r="H110" s="179" t="s">
        <v>78</v>
      </c>
      <c r="I110" s="178"/>
      <c r="J110" s="137"/>
      <c r="K110" s="136"/>
      <c r="L110" s="136"/>
    </row>
    <row r="111" spans="1:12" x14ac:dyDescent="0.2">
      <c r="A111" s="151"/>
      <c r="B111" s="185"/>
      <c r="C111" s="182" t="str">
        <f>IF(COUNT(C110,C112)=2,IF(C110&gt;C112,B110,B112),"")</f>
        <v>Mati Kure (Tartu)</v>
      </c>
      <c r="D111" s="140"/>
      <c r="E111" s="159">
        <v>13</v>
      </c>
      <c r="F111" s="155"/>
      <c r="G111" s="148"/>
      <c r="H111" s="140"/>
      <c r="I111" s="140"/>
      <c r="J111" s="137"/>
      <c r="K111" s="136"/>
      <c r="L111" s="136"/>
    </row>
    <row r="112" spans="1:12" x14ac:dyDescent="0.2">
      <c r="A112" s="151" t="s">
        <v>21</v>
      </c>
      <c r="B112" s="186" t="str">
        <f>IFERROR(INDEX(B$1:B$100,MATCH(A112,K$1:K$100,0)),"")</f>
        <v>Mati Kure (Tartu)</v>
      </c>
      <c r="C112" s="153">
        <v>13</v>
      </c>
      <c r="D112" s="154"/>
      <c r="E112" s="140"/>
      <c r="F112" s="155"/>
      <c r="G112" s="148"/>
      <c r="H112" s="140"/>
      <c r="I112" s="140"/>
      <c r="J112" s="137"/>
      <c r="K112" s="136"/>
      <c r="L112" s="136"/>
    </row>
    <row r="113" spans="1:12" x14ac:dyDescent="0.2">
      <c r="A113" s="151"/>
      <c r="B113" s="187"/>
      <c r="C113" s="140"/>
      <c r="D113" s="155"/>
      <c r="E113" s="182" t="str">
        <f>IF(COUNT(E111,E115)=2,IF(E111&gt;E115,C111,C115),"")</f>
        <v>Mati Kure (Tartu)</v>
      </c>
      <c r="F113" s="157"/>
      <c r="G113" s="153">
        <v>13</v>
      </c>
      <c r="H113" s="140"/>
      <c r="I113" s="140"/>
      <c r="J113" s="137"/>
      <c r="K113" s="136"/>
      <c r="L113" s="136"/>
    </row>
    <row r="114" spans="1:12" ht="13.5" thickBot="1" x14ac:dyDescent="0.25">
      <c r="A114" s="151" t="s">
        <v>29</v>
      </c>
      <c r="B114" s="184" t="str">
        <f>IFERROR(INDEX(B$1:B$100,MATCH(A114,K$1:K$100,0)),"")</f>
        <v>Enn Laanemäe (Võru)</v>
      </c>
      <c r="C114" s="159">
        <v>13</v>
      </c>
      <c r="D114" s="155"/>
      <c r="E114" s="171"/>
      <c r="F114" s="148"/>
      <c r="G114" s="148"/>
      <c r="H114" s="168" t="str">
        <f>IF(COUNT(G105,G113)=2,IF(G105&lt;G113,E105,E113),"")</f>
        <v>Kaarel Tigane (Valga)</v>
      </c>
      <c r="I114" s="158"/>
      <c r="J114" s="137"/>
      <c r="K114" s="136"/>
      <c r="L114" s="136"/>
    </row>
    <row r="115" spans="1:12" x14ac:dyDescent="0.2">
      <c r="A115" s="151"/>
      <c r="B115" s="185"/>
      <c r="C115" s="182" t="str">
        <f>IF(COUNT(C114,C116)=2,IF(C114&gt;C116,B114,B116),"")</f>
        <v>Enn Laanemäe (Võru)</v>
      </c>
      <c r="D115" s="157"/>
      <c r="E115" s="153">
        <v>8</v>
      </c>
      <c r="F115" s="140"/>
      <c r="G115" s="148"/>
      <c r="H115" s="179" t="s">
        <v>79</v>
      </c>
      <c r="I115" s="148"/>
      <c r="J115" s="137"/>
      <c r="K115" s="136"/>
      <c r="L115" s="136"/>
    </row>
    <row r="116" spans="1:12" x14ac:dyDescent="0.2">
      <c r="A116" s="151" t="s">
        <v>22</v>
      </c>
      <c r="B116" s="186" t="str">
        <f>IFERROR(INDEX(B$1:B$100,MATCH(A116,K$1:K$100,0)),"")</f>
        <v>Rein Koha (Võru)</v>
      </c>
      <c r="C116" s="153">
        <v>3</v>
      </c>
      <c r="D116" s="140"/>
      <c r="E116" s="148"/>
      <c r="F116" s="148"/>
      <c r="G116" s="148"/>
      <c r="H116" s="140"/>
      <c r="I116" s="140"/>
      <c r="J116" s="137"/>
      <c r="K116" s="136"/>
      <c r="L116" s="136"/>
    </row>
    <row r="117" spans="1:12" x14ac:dyDescent="0.2">
      <c r="A117" s="139"/>
      <c r="B117" s="187"/>
      <c r="C117" s="140"/>
      <c r="D117" s="140"/>
      <c r="E117" s="172" t="str">
        <f>IF(COUNT(E103,E107)=2,IF(E103&lt;E107,C103,C107),"")</f>
        <v>Enno Konsa (I-Viru)</v>
      </c>
      <c r="F117" s="140"/>
      <c r="G117" s="159">
        <v>8</v>
      </c>
      <c r="H117" s="140"/>
      <c r="I117" s="140"/>
      <c r="J117" s="137"/>
      <c r="K117" s="136"/>
      <c r="L117" s="136"/>
    </row>
    <row r="118" spans="1:12" ht="13.5" thickBot="1" x14ac:dyDescent="0.25">
      <c r="A118" s="140"/>
      <c r="B118" s="140"/>
      <c r="C118" s="140"/>
      <c r="D118" s="140"/>
      <c r="E118" s="152"/>
      <c r="F118" s="154"/>
      <c r="G118" s="158"/>
      <c r="H118" s="168" t="str">
        <f>IF(COUNT(G117,G119)=2,IF(G117&gt;G119,E117,E119),"")</f>
        <v>Enn Laanemäe (Võru)</v>
      </c>
      <c r="I118" s="158"/>
      <c r="J118" s="137"/>
      <c r="K118" s="136"/>
      <c r="L118" s="136"/>
    </row>
    <row r="119" spans="1:12" x14ac:dyDescent="0.2">
      <c r="A119" s="140"/>
      <c r="B119" s="140"/>
      <c r="C119" s="140"/>
      <c r="D119" s="140"/>
      <c r="E119" s="181" t="str">
        <f>IF(COUNT(E111,E115)=2,IF(E111&lt;E115,C111,C115),"")</f>
        <v>Enn Laanemäe (Võru)</v>
      </c>
      <c r="F119" s="157"/>
      <c r="G119" s="153">
        <v>13</v>
      </c>
      <c r="H119" s="160" t="s">
        <v>80</v>
      </c>
      <c r="I119" s="148"/>
      <c r="J119" s="136"/>
      <c r="K119" s="136"/>
      <c r="L119" s="136"/>
    </row>
    <row r="120" spans="1:12" x14ac:dyDescent="0.2">
      <c r="A120" s="140"/>
      <c r="B120" s="140"/>
      <c r="C120" s="140"/>
      <c r="D120" s="140"/>
      <c r="E120" s="140"/>
      <c r="F120" s="140"/>
      <c r="G120" s="140"/>
      <c r="H120" s="148"/>
      <c r="I120" s="148"/>
      <c r="J120" s="136"/>
      <c r="K120" s="136"/>
      <c r="L120" s="136"/>
    </row>
    <row r="121" spans="1:12" ht="13.5" thickBot="1" x14ac:dyDescent="0.25">
      <c r="A121" s="140"/>
      <c r="B121" s="140"/>
      <c r="C121" s="140"/>
      <c r="D121" s="140"/>
      <c r="E121" s="148"/>
      <c r="F121" s="148"/>
      <c r="G121" s="140"/>
      <c r="H121" s="168" t="str">
        <f>IF(COUNT(G117,G119)=2,IF(G117&lt;G119,E117,E119),"")</f>
        <v>Enno Konsa (I-Viru)</v>
      </c>
      <c r="I121" s="158"/>
      <c r="J121" s="136"/>
      <c r="K121" s="136"/>
      <c r="L121" s="136"/>
    </row>
    <row r="122" spans="1:12" x14ac:dyDescent="0.2">
      <c r="A122" s="140"/>
      <c r="B122" s="140"/>
      <c r="C122" s="140"/>
      <c r="D122" s="140"/>
      <c r="E122" s="140"/>
      <c r="F122" s="140"/>
      <c r="G122" s="140"/>
      <c r="H122" s="139" t="s">
        <v>24</v>
      </c>
      <c r="I122" s="140"/>
      <c r="J122" s="136"/>
      <c r="K122" s="136"/>
      <c r="L122" s="136"/>
    </row>
    <row r="123" spans="1:12" x14ac:dyDescent="0.2">
      <c r="A123" s="140"/>
      <c r="B123" s="140"/>
      <c r="C123" s="181" t="str">
        <f>IF(COUNT(C102,C104)=2,IF(C102&lt;C104,B102,B104),"")</f>
        <v>Vadim Kozlov (Valga)</v>
      </c>
      <c r="D123" s="140"/>
      <c r="E123" s="159">
        <v>2</v>
      </c>
      <c r="F123" s="159"/>
      <c r="G123" s="159"/>
      <c r="H123" s="140"/>
      <c r="I123" s="140"/>
      <c r="J123" s="136"/>
      <c r="K123" s="136"/>
      <c r="L123" s="136"/>
    </row>
    <row r="124" spans="1:12" x14ac:dyDescent="0.2">
      <c r="A124" s="140"/>
      <c r="B124" s="140"/>
      <c r="C124" s="173"/>
      <c r="D124" s="174"/>
      <c r="E124" s="182" t="str">
        <f>IF(COUNT(E123,E125)=2,IF(E123&gt;E125,C123,C125),"")</f>
        <v>Helkiv Labbi (Võru)</v>
      </c>
      <c r="F124" s="140"/>
      <c r="G124" s="159">
        <v>12</v>
      </c>
      <c r="H124" s="140"/>
      <c r="I124" s="140"/>
      <c r="J124" s="136"/>
      <c r="K124" s="136"/>
      <c r="L124" s="136"/>
    </row>
    <row r="125" spans="1:12" x14ac:dyDescent="0.2">
      <c r="A125" s="140"/>
      <c r="B125" s="140"/>
      <c r="C125" s="181" t="str">
        <f>IF(COUNT(C106,C108)=2,IF(C106&lt;C108,B106,B108),"")</f>
        <v>Helkiv Labbi (Võru)</v>
      </c>
      <c r="D125" s="188"/>
      <c r="E125" s="153">
        <v>13</v>
      </c>
      <c r="F125" s="174"/>
      <c r="G125" s="159"/>
      <c r="H125" s="140"/>
      <c r="I125" s="140"/>
      <c r="J125" s="136"/>
      <c r="K125" s="136"/>
      <c r="L125" s="136"/>
    </row>
    <row r="126" spans="1:12" ht="13.5" thickBot="1" x14ac:dyDescent="0.25">
      <c r="A126" s="140"/>
      <c r="B126" s="140"/>
      <c r="C126" s="159"/>
      <c r="D126" s="159"/>
      <c r="E126" s="156"/>
      <c r="F126" s="175"/>
      <c r="G126" s="159"/>
      <c r="H126" s="168" t="str">
        <f>IF(COUNT(G124,G128)=2,IF(G124&gt;G128,E124,E128),"")</f>
        <v>Aarne Peterson (Tartu)</v>
      </c>
      <c r="I126" s="140"/>
      <c r="J126" s="136"/>
      <c r="K126" s="136"/>
      <c r="L126" s="136"/>
    </row>
    <row r="127" spans="1:12" x14ac:dyDescent="0.2">
      <c r="A127" s="140"/>
      <c r="B127" s="140"/>
      <c r="C127" s="181" t="str">
        <f>IF(COUNT(C110,C112)=2,IF(C110&lt;C112,B110,B112),"")</f>
        <v>Aarne Peterson (Tartu)</v>
      </c>
      <c r="D127" s="159"/>
      <c r="E127" s="159">
        <v>13</v>
      </c>
      <c r="F127" s="175"/>
      <c r="G127" s="195"/>
      <c r="H127" s="179" t="s">
        <v>27</v>
      </c>
      <c r="I127" s="178"/>
      <c r="J127" s="136"/>
      <c r="K127" s="136"/>
      <c r="L127" s="136"/>
    </row>
    <row r="128" spans="1:12" x14ac:dyDescent="0.2">
      <c r="A128" s="140"/>
      <c r="B128" s="140"/>
      <c r="C128" s="173"/>
      <c r="D128" s="174"/>
      <c r="E128" s="182" t="str">
        <f>IF(COUNT(E127,E129)=2,IF(E127&gt;E129,C127,C129),"")</f>
        <v>Aarne Peterson (Tartu)</v>
      </c>
      <c r="F128" s="157"/>
      <c r="G128" s="153">
        <v>13</v>
      </c>
      <c r="H128" s="140"/>
      <c r="I128" s="140"/>
      <c r="J128" s="136"/>
      <c r="K128" s="136"/>
      <c r="L128" s="136"/>
    </row>
    <row r="129" spans="1:12" ht="13.5" thickBot="1" x14ac:dyDescent="0.25">
      <c r="A129" s="140"/>
      <c r="B129" s="140"/>
      <c r="C129" s="181" t="str">
        <f>IF(COUNT(C114,C116)=2,IF(C114&lt;C116,B114,B116),"")</f>
        <v>Rein Koha (Võru)</v>
      </c>
      <c r="D129" s="188"/>
      <c r="E129" s="153">
        <v>11</v>
      </c>
      <c r="F129" s="159"/>
      <c r="G129" s="156"/>
      <c r="H129" s="168" t="str">
        <f>IF(COUNT(G124,G128)=2,IF(G124&lt;G128,E124,E128),"")</f>
        <v>Helkiv Labbi (Võru)</v>
      </c>
      <c r="I129" s="158"/>
      <c r="J129" s="136"/>
      <c r="K129" s="136"/>
      <c r="L129" s="136"/>
    </row>
    <row r="130" spans="1:12" x14ac:dyDescent="0.2">
      <c r="A130" s="140"/>
      <c r="B130" s="140"/>
      <c r="C130" s="159"/>
      <c r="D130" s="159"/>
      <c r="E130" s="159"/>
      <c r="F130" s="159"/>
      <c r="G130" s="156"/>
      <c r="H130" s="179" t="s">
        <v>28</v>
      </c>
      <c r="I130" s="148"/>
      <c r="J130" s="136"/>
      <c r="K130" s="136"/>
      <c r="L130" s="136"/>
    </row>
    <row r="131" spans="1:12" x14ac:dyDescent="0.2">
      <c r="A131" s="140"/>
      <c r="B131" s="140"/>
      <c r="C131" s="159"/>
      <c r="D131" s="156"/>
      <c r="E131" s="172" t="str">
        <f>IF(COUNT(E123,E125)=2,IF(E123&lt;E125,C123,C125),"")</f>
        <v>Vadim Kozlov (Valga)</v>
      </c>
      <c r="F131" s="140"/>
      <c r="G131" s="159">
        <v>6</v>
      </c>
      <c r="H131" s="148"/>
      <c r="I131" s="148"/>
      <c r="J131" s="136"/>
      <c r="K131" s="136"/>
      <c r="L131" s="136"/>
    </row>
    <row r="132" spans="1:12" ht="13.5" thickBot="1" x14ac:dyDescent="0.25">
      <c r="A132" s="140"/>
      <c r="B132" s="140"/>
      <c r="C132" s="159"/>
      <c r="D132" s="156"/>
      <c r="E132" s="152"/>
      <c r="F132" s="154"/>
      <c r="G132" s="158"/>
      <c r="H132" s="168" t="str">
        <f>IF(COUNT(G131,G133)=2,IF(G131&gt;G133,E131,E133),"")</f>
        <v>Rein Koha (Võru)</v>
      </c>
      <c r="I132" s="158"/>
      <c r="J132" s="136"/>
      <c r="K132" s="136"/>
      <c r="L132" s="136"/>
    </row>
    <row r="133" spans="1:12" x14ac:dyDescent="0.2">
      <c r="A133" s="140"/>
      <c r="B133" s="140"/>
      <c r="C133" s="159"/>
      <c r="D133" s="156"/>
      <c r="E133" s="181" t="str">
        <f>IF(COUNT(E127,E129)=2,IF(E127&lt;E129,C127,C129),"")</f>
        <v>Rein Koha (Võru)</v>
      </c>
      <c r="F133" s="157"/>
      <c r="G133" s="153">
        <v>13</v>
      </c>
      <c r="H133" s="179" t="s">
        <v>31</v>
      </c>
      <c r="I133" s="148"/>
      <c r="J133" s="136"/>
      <c r="K133" s="136"/>
      <c r="L133" s="136"/>
    </row>
    <row r="134" spans="1:12" x14ac:dyDescent="0.2">
      <c r="A134" s="140"/>
      <c r="B134" s="140"/>
      <c r="C134" s="140"/>
      <c r="D134" s="148"/>
      <c r="E134" s="140"/>
      <c r="F134" s="140"/>
      <c r="G134" s="140"/>
      <c r="H134" s="148"/>
      <c r="I134" s="148"/>
      <c r="J134" s="136"/>
      <c r="K134" s="136"/>
      <c r="L134" s="136"/>
    </row>
    <row r="135" spans="1:12" ht="13.5" thickBot="1" x14ac:dyDescent="0.25">
      <c r="A135" s="140"/>
      <c r="B135" s="140"/>
      <c r="C135" s="140"/>
      <c r="D135" s="140"/>
      <c r="E135" s="148"/>
      <c r="F135" s="148"/>
      <c r="G135" s="140"/>
      <c r="H135" s="158" t="str">
        <f>IF(COUNT(G131,G133)=2,IF(G131&lt;G133,E131,E133),"")</f>
        <v>Vadim Kozlov (Valga)</v>
      </c>
      <c r="I135" s="158"/>
    </row>
    <row r="136" spans="1:12" x14ac:dyDescent="0.2">
      <c r="A136" s="144"/>
      <c r="B136" s="189"/>
      <c r="C136" s="146"/>
      <c r="D136" s="146"/>
      <c r="E136" s="146"/>
      <c r="F136" s="146"/>
      <c r="G136" s="183"/>
      <c r="H136" s="179" t="s">
        <v>32</v>
      </c>
      <c r="I136" s="142"/>
    </row>
    <row r="137" spans="1:12" x14ac:dyDescent="0.2">
      <c r="A137" s="204"/>
      <c r="B137" s="205"/>
      <c r="C137" s="205"/>
      <c r="D137" s="137"/>
      <c r="E137" s="137"/>
      <c r="F137" s="137"/>
      <c r="G137" s="137"/>
      <c r="H137" s="137"/>
      <c r="I137" s="137"/>
    </row>
    <row r="138" spans="1:12" x14ac:dyDescent="0.2">
      <c r="A138" s="167" t="s">
        <v>164</v>
      </c>
      <c r="B138" s="161"/>
      <c r="C138" s="161"/>
      <c r="D138" s="161"/>
      <c r="E138" s="161"/>
      <c r="F138" s="161"/>
      <c r="G138" s="161"/>
      <c r="H138" s="161"/>
      <c r="I138" s="161"/>
    </row>
    <row r="139" spans="1:12" x14ac:dyDescent="0.2">
      <c r="A139" s="167"/>
      <c r="B139" s="161"/>
      <c r="C139" s="161"/>
      <c r="D139" s="161"/>
      <c r="E139" s="161"/>
      <c r="F139" s="161"/>
      <c r="G139" s="161"/>
      <c r="H139" s="161"/>
      <c r="I139" s="161"/>
    </row>
    <row r="140" spans="1:12" ht="13.5" thickBot="1" x14ac:dyDescent="0.25">
      <c r="A140" s="161"/>
      <c r="B140" s="137"/>
      <c r="C140" s="137"/>
      <c r="D140" s="137"/>
      <c r="E140" s="137"/>
      <c r="F140" s="137"/>
      <c r="G140" s="137"/>
      <c r="H140" s="273" t="str">
        <f>B14</f>
        <v>Tõnu Pokker (Võru)</v>
      </c>
      <c r="I140" s="187"/>
      <c r="J140" s="138"/>
    </row>
    <row r="141" spans="1:12" x14ac:dyDescent="0.2">
      <c r="A141" s="161"/>
      <c r="B141" s="137"/>
      <c r="C141" s="137"/>
      <c r="D141" s="137"/>
      <c r="E141" s="137"/>
      <c r="F141" s="137"/>
      <c r="G141" s="137"/>
      <c r="H141" s="274" t="s">
        <v>33</v>
      </c>
      <c r="I141" s="275"/>
      <c r="J141" s="138"/>
    </row>
    <row r="142" spans="1:12" x14ac:dyDescent="0.2">
      <c r="A142" s="161"/>
      <c r="B142" s="137"/>
      <c r="C142" s="137"/>
      <c r="D142" s="137"/>
      <c r="E142" s="137"/>
      <c r="F142" s="137"/>
      <c r="G142" s="137"/>
      <c r="H142" s="187"/>
      <c r="I142" s="187"/>
      <c r="J142" s="138"/>
    </row>
    <row r="143" spans="1:12" ht="13.5" thickBot="1" x14ac:dyDescent="0.25">
      <c r="A143" s="161"/>
      <c r="B143" s="137"/>
      <c r="C143" s="137"/>
      <c r="D143" s="137"/>
      <c r="E143" s="137"/>
      <c r="F143" s="137"/>
      <c r="G143" s="137"/>
      <c r="H143" s="273" t="str">
        <f>B19</f>
        <v>Ülo Vasar (L-Viru)</v>
      </c>
      <c r="I143" s="276"/>
      <c r="J143" s="138"/>
    </row>
    <row r="144" spans="1:12" x14ac:dyDescent="0.2">
      <c r="A144" s="161"/>
      <c r="B144" s="137"/>
      <c r="C144" s="137"/>
      <c r="D144" s="137"/>
      <c r="E144" s="137"/>
      <c r="F144" s="137"/>
      <c r="G144" s="137"/>
      <c r="H144" s="274" t="s">
        <v>35</v>
      </c>
      <c r="I144" s="192"/>
      <c r="J144" s="138"/>
    </row>
    <row r="145" spans="1:10" x14ac:dyDescent="0.2">
      <c r="A145" s="161"/>
      <c r="B145" s="137"/>
      <c r="C145" s="137"/>
      <c r="D145" s="137"/>
      <c r="E145" s="137"/>
      <c r="F145" s="137"/>
      <c r="G145" s="137"/>
      <c r="H145" s="187"/>
      <c r="I145" s="187"/>
      <c r="J145" s="138"/>
    </row>
    <row r="146" spans="1:10" ht="13.5" thickBot="1" x14ac:dyDescent="0.25">
      <c r="A146" s="161"/>
      <c r="B146" s="137"/>
      <c r="C146" s="137"/>
      <c r="D146" s="137"/>
      <c r="E146" s="137"/>
      <c r="F146" s="137"/>
      <c r="G146" s="137"/>
      <c r="H146" s="273" t="str">
        <f>B10</f>
        <v>Uudo Blaasen (Valga)</v>
      </c>
      <c r="I146" s="276"/>
      <c r="J146" s="138"/>
    </row>
    <row r="147" spans="1:10" x14ac:dyDescent="0.2">
      <c r="A147" s="161"/>
      <c r="B147" s="137"/>
      <c r="C147" s="137"/>
      <c r="D147" s="137"/>
      <c r="E147" s="137"/>
      <c r="F147" s="137"/>
      <c r="G147" s="137"/>
      <c r="H147" s="7" t="s">
        <v>36</v>
      </c>
      <c r="I147" s="192"/>
      <c r="J147" s="138"/>
    </row>
    <row r="148" spans="1:10" x14ac:dyDescent="0.2">
      <c r="A148" s="161"/>
      <c r="B148" s="137"/>
      <c r="C148" s="137"/>
      <c r="D148" s="137"/>
      <c r="E148" s="137"/>
      <c r="F148" s="137"/>
      <c r="G148" s="137"/>
      <c r="H148" s="192"/>
      <c r="I148" s="192"/>
      <c r="J148" s="138"/>
    </row>
    <row r="149" spans="1:10" ht="13.5" thickBot="1" x14ac:dyDescent="0.25">
      <c r="A149" s="161"/>
      <c r="B149" s="137"/>
      <c r="C149" s="137"/>
      <c r="D149" s="137"/>
      <c r="E149" s="137"/>
      <c r="F149" s="137"/>
      <c r="G149" s="137"/>
      <c r="H149" s="273" t="str">
        <f>B22</f>
        <v>Ülo Mere (Valga)</v>
      </c>
      <c r="I149" s="276"/>
      <c r="J149" s="138"/>
    </row>
    <row r="150" spans="1:10" x14ac:dyDescent="0.2">
      <c r="A150" s="161"/>
      <c r="B150" s="137"/>
      <c r="C150" s="137"/>
      <c r="D150" s="137"/>
      <c r="E150" s="137"/>
      <c r="F150" s="137"/>
      <c r="G150" s="137"/>
      <c r="H150" s="277" t="s">
        <v>37</v>
      </c>
      <c r="I150" s="187"/>
      <c r="J150" s="138"/>
    </row>
    <row r="151" spans="1:10" x14ac:dyDescent="0.2">
      <c r="H151" s="138"/>
      <c r="I151" s="138"/>
      <c r="J151" s="138"/>
    </row>
    <row r="152" spans="1:10" ht="13.5" thickBot="1" x14ac:dyDescent="0.25">
      <c r="G152" s="4" t="s">
        <v>115</v>
      </c>
      <c r="H152" s="273" t="str">
        <f>B12</f>
        <v>Enn Mainla (Tartu)</v>
      </c>
      <c r="I152" s="276"/>
      <c r="J152" s="138"/>
    </row>
    <row r="153" spans="1:10" x14ac:dyDescent="0.2">
      <c r="H153" s="277" t="s">
        <v>82</v>
      </c>
      <c r="I153" s="187"/>
      <c r="J153" s="138"/>
    </row>
    <row r="154" spans="1:10" hidden="1" x14ac:dyDescent="0.2"/>
    <row r="155" spans="1:10" hidden="1" x14ac:dyDescent="0.2"/>
    <row r="156" spans="1:10" hidden="1" x14ac:dyDescent="0.2"/>
    <row r="157" spans="1:10" hidden="1" x14ac:dyDescent="0.2"/>
    <row r="158" spans="1:10" hidden="1" x14ac:dyDescent="0.2"/>
    <row r="159" spans="1:10" hidden="1" x14ac:dyDescent="0.2"/>
    <row r="160" spans="1:1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5" hidden="1" x14ac:dyDescent="0.2"/>
    <row r="290" spans="1:35" hidden="1" x14ac:dyDescent="0.2"/>
    <row r="291" spans="1:35" hidden="1" x14ac:dyDescent="0.2"/>
    <row r="292" spans="1:35" hidden="1" x14ac:dyDescent="0.2"/>
    <row r="293" spans="1:35" hidden="1" x14ac:dyDescent="0.2"/>
    <row r="294" spans="1:35" hidden="1" x14ac:dyDescent="0.2"/>
    <row r="295" spans="1:35" hidden="1" x14ac:dyDescent="0.2"/>
    <row r="296" spans="1:35" hidden="1" x14ac:dyDescent="0.2"/>
    <row r="297" spans="1:35" hidden="1" x14ac:dyDescent="0.2"/>
    <row r="299" spans="1:35" x14ac:dyDescent="0.2">
      <c r="A299" s="2" t="s">
        <v>45</v>
      </c>
      <c r="B299" s="47" t="s">
        <v>57</v>
      </c>
      <c r="C299" s="48"/>
      <c r="D299" s="19" t="s">
        <v>34</v>
      </c>
      <c r="E299" s="19" t="s">
        <v>58</v>
      </c>
      <c r="R299" s="135" t="s">
        <v>56</v>
      </c>
      <c r="S299" s="232">
        <v>2E-3</v>
      </c>
      <c r="T299" s="233" t="s">
        <v>69</v>
      </c>
      <c r="U299" s="233" t="s">
        <v>70</v>
      </c>
      <c r="V299" s="234" t="s">
        <v>59</v>
      </c>
      <c r="W299" s="233" t="s">
        <v>71</v>
      </c>
      <c r="X299" s="233" t="s">
        <v>72</v>
      </c>
      <c r="Y299" s="233" t="s">
        <v>63</v>
      </c>
      <c r="Z299" s="233" t="s">
        <v>66</v>
      </c>
      <c r="AA299" s="233" t="s">
        <v>73</v>
      </c>
      <c r="AB299" s="233" t="s">
        <v>74</v>
      </c>
      <c r="AC299" s="233" t="s">
        <v>75</v>
      </c>
      <c r="AD299" s="233" t="s">
        <v>64</v>
      </c>
      <c r="AE299" s="233" t="s">
        <v>61</v>
      </c>
      <c r="AF299" s="233" t="s">
        <v>60</v>
      </c>
      <c r="AG299" s="233" t="s">
        <v>65</v>
      </c>
      <c r="AH299" s="233" t="s">
        <v>62</v>
      </c>
      <c r="AI299" s="233" t="s">
        <v>157</v>
      </c>
    </row>
    <row r="300" spans="1:35" x14ac:dyDescent="0.2">
      <c r="A300" s="2">
        <v>1</v>
      </c>
      <c r="B300" s="49" t="str">
        <f>IFERROR(INDEX(H$100:H$300,MATCH(A300&amp;". koht",H$101:H$301,0)),"")</f>
        <v>Mati Kure (Tartu)</v>
      </c>
      <c r="C300" s="81"/>
      <c r="D300" s="80">
        <f>IFERROR(INDEX(Nimed!C:C,MATCH(B:B,Nimed!B:B,0)),"")</f>
        <v>14684</v>
      </c>
      <c r="E300" s="75">
        <f>IF(LEN(B301)&gt;0,11,"")</f>
        <v>11</v>
      </c>
      <c r="R300" s="235" t="str">
        <f t="shared" ref="R300:R312" si="0">IFERROR(MID(B300,FIND("(",B300)+1,FIND(")",B300)-FIND("(",B300)-1),"")</f>
        <v>Tartu</v>
      </c>
      <c r="S300" s="236">
        <f t="shared" ref="S300:S311" si="1">E300+S$299</f>
        <v>11.002000000000001</v>
      </c>
      <c r="T300" s="236" t="str">
        <f t="shared" ref="T300:AI312" si="2">IF($R300=T$299,$S300,"")</f>
        <v/>
      </c>
      <c r="U300" s="236" t="str">
        <f t="shared" si="2"/>
        <v/>
      </c>
      <c r="V300" s="236" t="str">
        <f t="shared" si="2"/>
        <v/>
      </c>
      <c r="W300" s="236" t="str">
        <f t="shared" si="2"/>
        <v/>
      </c>
      <c r="X300" s="236" t="str">
        <f t="shared" si="2"/>
        <v/>
      </c>
      <c r="Y300" s="236" t="str">
        <f t="shared" si="2"/>
        <v/>
      </c>
      <c r="Z300" s="236" t="str">
        <f t="shared" si="2"/>
        <v/>
      </c>
      <c r="AA300" s="236" t="str">
        <f t="shared" si="2"/>
        <v/>
      </c>
      <c r="AB300" s="236" t="str">
        <f t="shared" si="2"/>
        <v/>
      </c>
      <c r="AC300" s="236" t="str">
        <f t="shared" si="2"/>
        <v/>
      </c>
      <c r="AD300" s="236" t="str">
        <f t="shared" si="2"/>
        <v/>
      </c>
      <c r="AE300" s="236">
        <f t="shared" si="2"/>
        <v>11.002000000000001</v>
      </c>
      <c r="AF300" s="236" t="str">
        <f t="shared" si="2"/>
        <v/>
      </c>
      <c r="AG300" s="236" t="str">
        <f t="shared" si="2"/>
        <v/>
      </c>
      <c r="AH300" s="236" t="str">
        <f t="shared" si="2"/>
        <v/>
      </c>
      <c r="AI300" s="236" t="str">
        <f t="shared" si="2"/>
        <v/>
      </c>
    </row>
    <row r="301" spans="1:35" x14ac:dyDescent="0.2">
      <c r="A301" s="2">
        <v>2</v>
      </c>
      <c r="B301" s="50" t="str">
        <f t="shared" ref="B301:B303" si="3">IFERROR(INDEX(H$100:H$300,MATCH(A301&amp;". koht",H$101:H$301,0)),"")</f>
        <v>Kaarel Tigane (Valga)</v>
      </c>
      <c r="C301" s="82"/>
      <c r="D301" s="80">
        <f>IFERROR(INDEX(Nimed!C:C,MATCH(B:B,Nimed!B:B,0)),"")</f>
        <v>14942</v>
      </c>
      <c r="E301" s="75">
        <f>IF(LEN(B301)&gt;0,9,"")</f>
        <v>9</v>
      </c>
      <c r="R301" s="235" t="str">
        <f t="shared" si="0"/>
        <v>Valga</v>
      </c>
      <c r="S301" s="236">
        <f t="shared" si="1"/>
        <v>9.0020000000000007</v>
      </c>
      <c r="T301" s="236" t="str">
        <f t="shared" si="2"/>
        <v/>
      </c>
      <c r="U301" s="236" t="str">
        <f t="shared" si="2"/>
        <v/>
      </c>
      <c r="V301" s="236" t="str">
        <f t="shared" si="2"/>
        <v/>
      </c>
      <c r="W301" s="236" t="str">
        <f t="shared" si="2"/>
        <v/>
      </c>
      <c r="X301" s="236" t="str">
        <f t="shared" si="2"/>
        <v/>
      </c>
      <c r="Y301" s="236" t="str">
        <f t="shared" si="2"/>
        <v/>
      </c>
      <c r="Z301" s="236" t="str">
        <f t="shared" si="2"/>
        <v/>
      </c>
      <c r="AA301" s="236" t="str">
        <f t="shared" si="2"/>
        <v/>
      </c>
      <c r="AB301" s="236" t="str">
        <f t="shared" si="2"/>
        <v/>
      </c>
      <c r="AC301" s="236" t="str">
        <f t="shared" si="2"/>
        <v/>
      </c>
      <c r="AD301" s="236" t="str">
        <f t="shared" si="2"/>
        <v/>
      </c>
      <c r="AE301" s="236" t="str">
        <f t="shared" si="2"/>
        <v/>
      </c>
      <c r="AF301" s="236">
        <f t="shared" si="2"/>
        <v>9.0020000000000007</v>
      </c>
      <c r="AG301" s="236" t="str">
        <f t="shared" si="2"/>
        <v/>
      </c>
      <c r="AH301" s="236" t="str">
        <f t="shared" si="2"/>
        <v/>
      </c>
      <c r="AI301" s="236" t="str">
        <f t="shared" si="2"/>
        <v/>
      </c>
    </row>
    <row r="302" spans="1:35" x14ac:dyDescent="0.2">
      <c r="A302" s="2">
        <v>3</v>
      </c>
      <c r="B302" s="51" t="str">
        <f t="shared" si="3"/>
        <v>Enn Laanemäe (Võru)</v>
      </c>
      <c r="C302" s="83"/>
      <c r="D302" s="80">
        <f>IFERROR(INDEX(Nimed!C:C,MATCH(B:B,Nimed!B:B,0)),"")</f>
        <v>15746</v>
      </c>
      <c r="E302" s="75">
        <f t="shared" ref="E302:E312" si="4">IF(LEN(B302)&gt;0,IF(E301-1&gt;=1,E301-1,0),"")</f>
        <v>8</v>
      </c>
      <c r="R302" s="235" t="str">
        <f t="shared" si="0"/>
        <v>Võru</v>
      </c>
      <c r="S302" s="236">
        <f t="shared" si="1"/>
        <v>8.0020000000000007</v>
      </c>
      <c r="T302" s="236" t="str">
        <f t="shared" si="2"/>
        <v/>
      </c>
      <c r="U302" s="236" t="str">
        <f t="shared" si="2"/>
        <v/>
      </c>
      <c r="V302" s="236" t="str">
        <f t="shared" si="2"/>
        <v/>
      </c>
      <c r="W302" s="236" t="str">
        <f t="shared" si="2"/>
        <v/>
      </c>
      <c r="X302" s="236" t="str">
        <f t="shared" si="2"/>
        <v/>
      </c>
      <c r="Y302" s="236" t="str">
        <f t="shared" si="2"/>
        <v/>
      </c>
      <c r="Z302" s="236" t="str">
        <f t="shared" si="2"/>
        <v/>
      </c>
      <c r="AA302" s="236" t="str">
        <f t="shared" si="2"/>
        <v/>
      </c>
      <c r="AB302" s="236" t="str">
        <f t="shared" si="2"/>
        <v/>
      </c>
      <c r="AC302" s="236" t="str">
        <f t="shared" si="2"/>
        <v/>
      </c>
      <c r="AD302" s="236" t="str">
        <f t="shared" si="2"/>
        <v/>
      </c>
      <c r="AE302" s="236" t="str">
        <f t="shared" si="2"/>
        <v/>
      </c>
      <c r="AF302" s="236" t="str">
        <f t="shared" si="2"/>
        <v/>
      </c>
      <c r="AG302" s="236" t="str">
        <f t="shared" si="2"/>
        <v/>
      </c>
      <c r="AH302" s="236">
        <f t="shared" si="2"/>
        <v>8.0020000000000007</v>
      </c>
      <c r="AI302" s="236" t="str">
        <f t="shared" si="2"/>
        <v/>
      </c>
    </row>
    <row r="303" spans="1:35" x14ac:dyDescent="0.2">
      <c r="A303" s="2">
        <v>4</v>
      </c>
      <c r="B303" s="52" t="str">
        <f t="shared" si="3"/>
        <v>Enno Konsa (I-Viru)</v>
      </c>
      <c r="C303" s="212"/>
      <c r="D303" s="80">
        <f>IFERROR(INDEX(Nimed!C:C,MATCH(B:B,Nimed!B:B,0)),"")</f>
        <v>15779</v>
      </c>
      <c r="E303" s="75">
        <f t="shared" si="4"/>
        <v>7</v>
      </c>
      <c r="F303" s="137"/>
      <c r="G303" s="137"/>
      <c r="H303" s="137"/>
      <c r="I303" s="137"/>
      <c r="J303" s="137"/>
      <c r="K303" s="137"/>
      <c r="L303" s="137"/>
      <c r="M303" s="137"/>
      <c r="R303" s="235" t="str">
        <f t="shared" si="0"/>
        <v>I-Viru</v>
      </c>
      <c r="S303" s="236">
        <f t="shared" si="1"/>
        <v>7.0019999999999998</v>
      </c>
      <c r="T303" s="236" t="str">
        <f t="shared" si="2"/>
        <v/>
      </c>
      <c r="U303" s="236" t="str">
        <f t="shared" si="2"/>
        <v/>
      </c>
      <c r="V303" s="236">
        <f t="shared" si="2"/>
        <v>7.0019999999999998</v>
      </c>
      <c r="W303" s="236" t="str">
        <f t="shared" si="2"/>
        <v/>
      </c>
      <c r="X303" s="236" t="str">
        <f t="shared" si="2"/>
        <v/>
      </c>
      <c r="Y303" s="236" t="str">
        <f t="shared" si="2"/>
        <v/>
      </c>
      <c r="Z303" s="236" t="str">
        <f t="shared" si="2"/>
        <v/>
      </c>
      <c r="AA303" s="236" t="str">
        <f t="shared" si="2"/>
        <v/>
      </c>
      <c r="AB303" s="236" t="str">
        <f t="shared" si="2"/>
        <v/>
      </c>
      <c r="AC303" s="236" t="str">
        <f t="shared" si="2"/>
        <v/>
      </c>
      <c r="AD303" s="236" t="str">
        <f t="shared" si="2"/>
        <v/>
      </c>
      <c r="AE303" s="236" t="str">
        <f t="shared" si="2"/>
        <v/>
      </c>
      <c r="AF303" s="236" t="str">
        <f t="shared" si="2"/>
        <v/>
      </c>
      <c r="AG303" s="236" t="str">
        <f t="shared" si="2"/>
        <v/>
      </c>
      <c r="AH303" s="236" t="str">
        <f t="shared" si="2"/>
        <v/>
      </c>
      <c r="AI303" s="236" t="str">
        <f t="shared" si="2"/>
        <v/>
      </c>
    </row>
    <row r="304" spans="1:35" x14ac:dyDescent="0.2">
      <c r="A304" s="2">
        <v>5</v>
      </c>
      <c r="B304" s="52" t="str">
        <f t="shared" ref="B304:B312" si="5">IFERROR(INDEX(H$100:H$300,MATCH(A304&amp;". koht",H$101:H$301,0)),"")</f>
        <v>Aarne Peterson (Tartu)</v>
      </c>
      <c r="C304" s="212"/>
      <c r="D304" s="80">
        <f>IFERROR(INDEX(Nimed!C:C,MATCH(B:B,Nimed!B:B,0)),"")</f>
        <v>16931</v>
      </c>
      <c r="E304" s="75">
        <f t="shared" si="4"/>
        <v>6</v>
      </c>
      <c r="F304" s="137"/>
      <c r="G304" s="137"/>
      <c r="H304" s="137"/>
      <c r="I304" s="137"/>
      <c r="J304" s="137"/>
      <c r="K304" s="137"/>
      <c r="L304" s="137"/>
      <c r="M304" s="137"/>
      <c r="R304" s="235" t="str">
        <f t="shared" si="0"/>
        <v>Tartu</v>
      </c>
      <c r="S304" s="236">
        <f t="shared" si="1"/>
        <v>6.0019999999999998</v>
      </c>
      <c r="T304" s="236" t="str">
        <f t="shared" si="2"/>
        <v/>
      </c>
      <c r="U304" s="236" t="str">
        <f t="shared" si="2"/>
        <v/>
      </c>
      <c r="V304" s="236" t="str">
        <f t="shared" si="2"/>
        <v/>
      </c>
      <c r="W304" s="236" t="str">
        <f t="shared" si="2"/>
        <v/>
      </c>
      <c r="X304" s="236" t="str">
        <f t="shared" si="2"/>
        <v/>
      </c>
      <c r="Y304" s="236" t="str">
        <f t="shared" si="2"/>
        <v/>
      </c>
      <c r="Z304" s="236" t="str">
        <f t="shared" si="2"/>
        <v/>
      </c>
      <c r="AA304" s="236" t="str">
        <f t="shared" si="2"/>
        <v/>
      </c>
      <c r="AB304" s="236" t="str">
        <f t="shared" si="2"/>
        <v/>
      </c>
      <c r="AC304" s="236" t="str">
        <f t="shared" si="2"/>
        <v/>
      </c>
      <c r="AD304" s="236" t="str">
        <f t="shared" si="2"/>
        <v/>
      </c>
      <c r="AE304" s="236">
        <f t="shared" si="2"/>
        <v>6.0019999999999998</v>
      </c>
      <c r="AF304" s="236" t="str">
        <f t="shared" si="2"/>
        <v/>
      </c>
      <c r="AG304" s="236" t="str">
        <f t="shared" si="2"/>
        <v/>
      </c>
      <c r="AH304" s="236" t="str">
        <f t="shared" si="2"/>
        <v/>
      </c>
      <c r="AI304" s="236" t="str">
        <f t="shared" si="2"/>
        <v/>
      </c>
    </row>
    <row r="305" spans="1:35" x14ac:dyDescent="0.2">
      <c r="A305" s="2">
        <v>6</v>
      </c>
      <c r="B305" s="52" t="str">
        <f t="shared" si="5"/>
        <v>Helkiv Labbi (Võru)</v>
      </c>
      <c r="C305" s="212"/>
      <c r="D305" s="80">
        <f>IFERROR(INDEX(Nimed!C:C,MATCH(B:B,Nimed!B:B,0)),"")</f>
        <v>16290</v>
      </c>
      <c r="E305" s="75">
        <f t="shared" si="4"/>
        <v>5</v>
      </c>
      <c r="F305" s="137"/>
      <c r="G305" s="137"/>
      <c r="H305" s="137"/>
      <c r="I305" s="137"/>
      <c r="J305" s="137"/>
      <c r="K305" s="137"/>
      <c r="L305" s="137"/>
      <c r="M305" s="137"/>
      <c r="R305" s="235" t="str">
        <f t="shared" si="0"/>
        <v>Võru</v>
      </c>
      <c r="S305" s="236">
        <f t="shared" si="1"/>
        <v>5.0019999999999998</v>
      </c>
      <c r="T305" s="236" t="str">
        <f t="shared" si="2"/>
        <v/>
      </c>
      <c r="U305" s="236" t="str">
        <f t="shared" si="2"/>
        <v/>
      </c>
      <c r="V305" s="236" t="str">
        <f t="shared" si="2"/>
        <v/>
      </c>
      <c r="W305" s="236" t="str">
        <f t="shared" si="2"/>
        <v/>
      </c>
      <c r="X305" s="236" t="str">
        <f t="shared" si="2"/>
        <v/>
      </c>
      <c r="Y305" s="236" t="str">
        <f t="shared" si="2"/>
        <v/>
      </c>
      <c r="Z305" s="236" t="str">
        <f t="shared" si="2"/>
        <v/>
      </c>
      <c r="AA305" s="236" t="str">
        <f t="shared" si="2"/>
        <v/>
      </c>
      <c r="AB305" s="236" t="str">
        <f t="shared" si="2"/>
        <v/>
      </c>
      <c r="AC305" s="236" t="str">
        <f t="shared" si="2"/>
        <v/>
      </c>
      <c r="AD305" s="236" t="str">
        <f t="shared" si="2"/>
        <v/>
      </c>
      <c r="AE305" s="236" t="str">
        <f t="shared" si="2"/>
        <v/>
      </c>
      <c r="AF305" s="236" t="str">
        <f t="shared" si="2"/>
        <v/>
      </c>
      <c r="AG305" s="236" t="str">
        <f t="shared" si="2"/>
        <v/>
      </c>
      <c r="AH305" s="236">
        <f t="shared" si="2"/>
        <v>5.0019999999999998</v>
      </c>
      <c r="AI305" s="236" t="str">
        <f t="shared" si="2"/>
        <v/>
      </c>
    </row>
    <row r="306" spans="1:35" x14ac:dyDescent="0.2">
      <c r="A306" s="2">
        <v>7</v>
      </c>
      <c r="B306" s="52" t="str">
        <f t="shared" si="5"/>
        <v>Rein Koha (Võru)</v>
      </c>
      <c r="C306" s="212"/>
      <c r="D306" s="80">
        <f>IFERROR(INDEX(Nimed!C:C,MATCH(B:B,Nimed!B:B,0)),"")</f>
        <v>17064</v>
      </c>
      <c r="E306" s="75">
        <f t="shared" si="4"/>
        <v>4</v>
      </c>
      <c r="F306" s="137"/>
      <c r="G306" s="137"/>
      <c r="H306" s="137"/>
      <c r="I306" s="137"/>
      <c r="J306" s="137"/>
      <c r="K306" s="137"/>
      <c r="L306" s="137"/>
      <c r="M306" s="137"/>
      <c r="R306" s="235" t="str">
        <f t="shared" si="0"/>
        <v>Võru</v>
      </c>
      <c r="S306" s="236">
        <f t="shared" si="1"/>
        <v>4.0019999999999998</v>
      </c>
      <c r="T306" s="236" t="str">
        <f t="shared" si="2"/>
        <v/>
      </c>
      <c r="U306" s="236" t="str">
        <f t="shared" si="2"/>
        <v/>
      </c>
      <c r="V306" s="236" t="str">
        <f t="shared" si="2"/>
        <v/>
      </c>
      <c r="W306" s="236" t="str">
        <f t="shared" si="2"/>
        <v/>
      </c>
      <c r="X306" s="236" t="str">
        <f t="shared" si="2"/>
        <v/>
      </c>
      <c r="Y306" s="236" t="str">
        <f t="shared" si="2"/>
        <v/>
      </c>
      <c r="Z306" s="236" t="str">
        <f t="shared" si="2"/>
        <v/>
      </c>
      <c r="AA306" s="236" t="str">
        <f t="shared" si="2"/>
        <v/>
      </c>
      <c r="AB306" s="236" t="str">
        <f t="shared" si="2"/>
        <v/>
      </c>
      <c r="AC306" s="236" t="str">
        <f t="shared" si="2"/>
        <v/>
      </c>
      <c r="AD306" s="236" t="str">
        <f t="shared" si="2"/>
        <v/>
      </c>
      <c r="AE306" s="236" t="str">
        <f t="shared" si="2"/>
        <v/>
      </c>
      <c r="AF306" s="236" t="str">
        <f t="shared" si="2"/>
        <v/>
      </c>
      <c r="AG306" s="236" t="str">
        <f t="shared" si="2"/>
        <v/>
      </c>
      <c r="AH306" s="236">
        <f t="shared" si="2"/>
        <v>4.0019999999999998</v>
      </c>
      <c r="AI306" s="236" t="str">
        <f t="shared" si="2"/>
        <v/>
      </c>
    </row>
    <row r="307" spans="1:35" x14ac:dyDescent="0.2">
      <c r="A307" s="2">
        <v>8</v>
      </c>
      <c r="B307" s="52" t="str">
        <f t="shared" si="5"/>
        <v>Vadim Kozlov (Valga)</v>
      </c>
      <c r="C307" s="212"/>
      <c r="D307" s="80">
        <f>IFERROR(INDEX(Nimed!C:C,MATCH(B:B,Nimed!B:B,0)),"")</f>
        <v>16104</v>
      </c>
      <c r="E307" s="75">
        <f t="shared" si="4"/>
        <v>3</v>
      </c>
      <c r="F307" s="137"/>
      <c r="G307" s="137"/>
      <c r="H307" s="137"/>
      <c r="I307" s="137"/>
      <c r="J307" s="137"/>
      <c r="K307" s="137"/>
      <c r="L307" s="137"/>
      <c r="M307" s="137"/>
      <c r="R307" s="235" t="str">
        <f t="shared" si="0"/>
        <v>Valga</v>
      </c>
      <c r="S307" s="236">
        <f t="shared" si="1"/>
        <v>3.0019999999999998</v>
      </c>
      <c r="T307" s="236" t="str">
        <f t="shared" si="2"/>
        <v/>
      </c>
      <c r="U307" s="236" t="str">
        <f t="shared" si="2"/>
        <v/>
      </c>
      <c r="V307" s="236" t="str">
        <f t="shared" si="2"/>
        <v/>
      </c>
      <c r="W307" s="236" t="str">
        <f t="shared" si="2"/>
        <v/>
      </c>
      <c r="X307" s="236" t="str">
        <f t="shared" si="2"/>
        <v/>
      </c>
      <c r="Y307" s="236" t="str">
        <f t="shared" si="2"/>
        <v/>
      </c>
      <c r="Z307" s="236" t="str">
        <f t="shared" si="2"/>
        <v/>
      </c>
      <c r="AA307" s="236" t="str">
        <f t="shared" si="2"/>
        <v/>
      </c>
      <c r="AB307" s="236" t="str">
        <f t="shared" si="2"/>
        <v/>
      </c>
      <c r="AC307" s="236" t="str">
        <f t="shared" si="2"/>
        <v/>
      </c>
      <c r="AD307" s="236" t="str">
        <f t="shared" si="2"/>
        <v/>
      </c>
      <c r="AE307" s="236" t="str">
        <f t="shared" si="2"/>
        <v/>
      </c>
      <c r="AF307" s="236">
        <f t="shared" si="2"/>
        <v>3.0019999999999998</v>
      </c>
      <c r="AG307" s="236" t="str">
        <f t="shared" si="2"/>
        <v/>
      </c>
      <c r="AH307" s="236" t="str">
        <f t="shared" si="2"/>
        <v/>
      </c>
      <c r="AI307" s="236" t="str">
        <f t="shared" si="2"/>
        <v/>
      </c>
    </row>
    <row r="308" spans="1:35" x14ac:dyDescent="0.2">
      <c r="A308" s="2">
        <v>9</v>
      </c>
      <c r="B308" s="52" t="str">
        <f t="shared" si="5"/>
        <v>Tõnu Pokker (Võru)</v>
      </c>
      <c r="C308" s="212"/>
      <c r="D308" s="80">
        <f>IFERROR(INDEX(Nimed!C:C,MATCH(B:B,Nimed!B:B,0)),"")</f>
        <v>17355</v>
      </c>
      <c r="E308" s="75">
        <f t="shared" si="4"/>
        <v>2</v>
      </c>
      <c r="F308" s="137"/>
      <c r="G308" s="137"/>
      <c r="H308" s="137"/>
      <c r="I308" s="137"/>
      <c r="J308" s="137"/>
      <c r="K308" s="137"/>
      <c r="L308" s="137"/>
      <c r="M308" s="137"/>
      <c r="R308" s="235" t="str">
        <f t="shared" si="0"/>
        <v>Võru</v>
      </c>
      <c r="S308" s="236">
        <f t="shared" si="1"/>
        <v>2.0019999999999998</v>
      </c>
      <c r="T308" s="236" t="str">
        <f t="shared" si="2"/>
        <v/>
      </c>
      <c r="U308" s="236" t="str">
        <f t="shared" si="2"/>
        <v/>
      </c>
      <c r="V308" s="236" t="str">
        <f t="shared" si="2"/>
        <v/>
      </c>
      <c r="W308" s="236" t="str">
        <f t="shared" si="2"/>
        <v/>
      </c>
      <c r="X308" s="236" t="str">
        <f t="shared" si="2"/>
        <v/>
      </c>
      <c r="Y308" s="236" t="str">
        <f t="shared" si="2"/>
        <v/>
      </c>
      <c r="Z308" s="236" t="str">
        <f t="shared" si="2"/>
        <v/>
      </c>
      <c r="AA308" s="236" t="str">
        <f t="shared" si="2"/>
        <v/>
      </c>
      <c r="AB308" s="236" t="str">
        <f t="shared" si="2"/>
        <v/>
      </c>
      <c r="AC308" s="236" t="str">
        <f t="shared" si="2"/>
        <v/>
      </c>
      <c r="AD308" s="236" t="str">
        <f t="shared" si="2"/>
        <v/>
      </c>
      <c r="AE308" s="236" t="str">
        <f t="shared" si="2"/>
        <v/>
      </c>
      <c r="AF308" s="236" t="str">
        <f t="shared" si="2"/>
        <v/>
      </c>
      <c r="AG308" s="236" t="str">
        <f t="shared" si="2"/>
        <v/>
      </c>
      <c r="AH308" s="236">
        <f t="shared" si="2"/>
        <v>2.0019999999999998</v>
      </c>
      <c r="AI308" s="236" t="str">
        <f t="shared" si="2"/>
        <v/>
      </c>
    </row>
    <row r="309" spans="1:35" x14ac:dyDescent="0.2">
      <c r="A309" s="2">
        <v>10</v>
      </c>
      <c r="B309" s="52" t="str">
        <f t="shared" si="5"/>
        <v>Ülo Vasar (L-Viru)</v>
      </c>
      <c r="C309" s="212"/>
      <c r="D309" s="80">
        <f>IFERROR(INDEX(Nimed!C:C,MATCH(B:B,Nimed!B:B,0)),"")</f>
        <v>9932</v>
      </c>
      <c r="E309" s="75">
        <f t="shared" si="4"/>
        <v>1</v>
      </c>
      <c r="F309" s="137"/>
      <c r="G309" s="137"/>
      <c r="H309" s="137"/>
      <c r="I309" s="137"/>
      <c r="J309" s="137"/>
      <c r="K309" s="137"/>
      <c r="L309" s="137"/>
      <c r="M309" s="137"/>
      <c r="R309" s="235" t="str">
        <f t="shared" si="0"/>
        <v>L-Viru</v>
      </c>
      <c r="S309" s="236">
        <f t="shared" si="1"/>
        <v>1.002</v>
      </c>
      <c r="T309" s="236" t="str">
        <f t="shared" si="2"/>
        <v/>
      </c>
      <c r="U309" s="236" t="str">
        <f t="shared" si="2"/>
        <v/>
      </c>
      <c r="V309" s="236" t="str">
        <f t="shared" si="2"/>
        <v/>
      </c>
      <c r="W309" s="236" t="str">
        <f t="shared" si="2"/>
        <v/>
      </c>
      <c r="X309" s="236" t="str">
        <f t="shared" si="2"/>
        <v/>
      </c>
      <c r="Y309" s="236" t="str">
        <f t="shared" si="2"/>
        <v/>
      </c>
      <c r="Z309" s="236">
        <f t="shared" si="2"/>
        <v>1.002</v>
      </c>
      <c r="AA309" s="236" t="str">
        <f t="shared" si="2"/>
        <v/>
      </c>
      <c r="AB309" s="236" t="str">
        <f t="shared" si="2"/>
        <v/>
      </c>
      <c r="AC309" s="236" t="str">
        <f t="shared" si="2"/>
        <v/>
      </c>
      <c r="AD309" s="236" t="str">
        <f t="shared" si="2"/>
        <v/>
      </c>
      <c r="AE309" s="236" t="str">
        <f t="shared" si="2"/>
        <v/>
      </c>
      <c r="AF309" s="236" t="str">
        <f t="shared" si="2"/>
        <v/>
      </c>
      <c r="AG309" s="236" t="str">
        <f t="shared" si="2"/>
        <v/>
      </c>
      <c r="AH309" s="236" t="str">
        <f t="shared" si="2"/>
        <v/>
      </c>
      <c r="AI309" s="236" t="str">
        <f t="shared" si="2"/>
        <v/>
      </c>
    </row>
    <row r="310" spans="1:35" x14ac:dyDescent="0.2">
      <c r="A310" s="2">
        <v>11</v>
      </c>
      <c r="B310" s="52" t="str">
        <f t="shared" si="5"/>
        <v>Uudo Blaasen (Valga)</v>
      </c>
      <c r="C310" s="212"/>
      <c r="D310" s="80">
        <f>IFERROR(INDEX(Nimed!C:C,MATCH(B:B,Nimed!B:B,0)),"")</f>
        <v>13150</v>
      </c>
      <c r="E310" s="75">
        <f t="shared" si="4"/>
        <v>0</v>
      </c>
      <c r="F310" s="137"/>
      <c r="G310" s="137"/>
      <c r="H310" s="137"/>
      <c r="I310" s="137"/>
      <c r="J310" s="137"/>
      <c r="K310" s="137"/>
      <c r="L310" s="137"/>
      <c r="M310" s="137"/>
      <c r="R310" s="235" t="str">
        <f t="shared" si="0"/>
        <v>Valga</v>
      </c>
      <c r="S310" s="236">
        <f t="shared" si="1"/>
        <v>2E-3</v>
      </c>
      <c r="T310" s="236" t="str">
        <f t="shared" si="2"/>
        <v/>
      </c>
      <c r="U310" s="236" t="str">
        <f t="shared" si="2"/>
        <v/>
      </c>
      <c r="V310" s="236" t="str">
        <f t="shared" si="2"/>
        <v/>
      </c>
      <c r="W310" s="236" t="str">
        <f t="shared" si="2"/>
        <v/>
      </c>
      <c r="X310" s="236" t="str">
        <f t="shared" si="2"/>
        <v/>
      </c>
      <c r="Y310" s="236" t="str">
        <f t="shared" si="2"/>
        <v/>
      </c>
      <c r="Z310" s="236" t="str">
        <f t="shared" si="2"/>
        <v/>
      </c>
      <c r="AA310" s="236" t="str">
        <f t="shared" si="2"/>
        <v/>
      </c>
      <c r="AB310" s="236" t="str">
        <f t="shared" si="2"/>
        <v/>
      </c>
      <c r="AC310" s="236" t="str">
        <f t="shared" si="2"/>
        <v/>
      </c>
      <c r="AD310" s="236" t="str">
        <f t="shared" si="2"/>
        <v/>
      </c>
      <c r="AE310" s="236" t="str">
        <f t="shared" si="2"/>
        <v/>
      </c>
      <c r="AF310" s="236">
        <f t="shared" si="2"/>
        <v>2E-3</v>
      </c>
      <c r="AG310" s="236" t="str">
        <f t="shared" si="2"/>
        <v/>
      </c>
      <c r="AH310" s="236" t="str">
        <f t="shared" si="2"/>
        <v/>
      </c>
      <c r="AI310" s="236" t="str">
        <f t="shared" si="2"/>
        <v/>
      </c>
    </row>
    <row r="311" spans="1:35" x14ac:dyDescent="0.2">
      <c r="A311" s="2">
        <v>12</v>
      </c>
      <c r="B311" s="52" t="str">
        <f t="shared" si="5"/>
        <v>Ülo Mere (Valga)</v>
      </c>
      <c r="C311" s="212"/>
      <c r="D311" s="80">
        <f>IFERROR(INDEX(Nimed!C:C,MATCH(B:B,Nimed!B:B,0)),"")</f>
        <v>13707</v>
      </c>
      <c r="E311" s="75">
        <f t="shared" si="4"/>
        <v>0</v>
      </c>
      <c r="F311" s="137"/>
      <c r="G311" s="137"/>
      <c r="H311" s="137"/>
      <c r="I311" s="137"/>
      <c r="J311" s="137"/>
      <c r="K311" s="137"/>
      <c r="L311" s="137"/>
      <c r="M311" s="137"/>
      <c r="R311" s="235" t="str">
        <f t="shared" si="0"/>
        <v>Valga</v>
      </c>
      <c r="S311" s="236">
        <f t="shared" si="1"/>
        <v>2E-3</v>
      </c>
      <c r="T311" s="236" t="str">
        <f t="shared" si="2"/>
        <v/>
      </c>
      <c r="U311" s="236" t="str">
        <f t="shared" si="2"/>
        <v/>
      </c>
      <c r="V311" s="236" t="str">
        <f t="shared" si="2"/>
        <v/>
      </c>
      <c r="W311" s="236" t="str">
        <f t="shared" si="2"/>
        <v/>
      </c>
      <c r="X311" s="236" t="str">
        <f t="shared" si="2"/>
        <v/>
      </c>
      <c r="Y311" s="236" t="str">
        <f t="shared" si="2"/>
        <v/>
      </c>
      <c r="Z311" s="236" t="str">
        <f t="shared" si="2"/>
        <v/>
      </c>
      <c r="AA311" s="236" t="str">
        <f t="shared" si="2"/>
        <v/>
      </c>
      <c r="AB311" s="236" t="str">
        <f t="shared" si="2"/>
        <v/>
      </c>
      <c r="AC311" s="236" t="str">
        <f t="shared" si="2"/>
        <v/>
      </c>
      <c r="AD311" s="236" t="str">
        <f t="shared" si="2"/>
        <v/>
      </c>
      <c r="AE311" s="236" t="str">
        <f t="shared" si="2"/>
        <v/>
      </c>
      <c r="AF311" s="236">
        <f t="shared" si="2"/>
        <v>2E-3</v>
      </c>
      <c r="AG311" s="236" t="str">
        <f t="shared" si="2"/>
        <v/>
      </c>
      <c r="AH311" s="236" t="str">
        <f t="shared" si="2"/>
        <v/>
      </c>
      <c r="AI311" s="236" t="str">
        <f t="shared" si="2"/>
        <v/>
      </c>
    </row>
    <row r="312" spans="1:35" x14ac:dyDescent="0.2">
      <c r="A312" s="2">
        <v>13</v>
      </c>
      <c r="B312" s="52" t="str">
        <f t="shared" si="5"/>
        <v>Enn Mainla (Tartu)</v>
      </c>
      <c r="C312" s="212"/>
      <c r="D312" s="80">
        <f>IFERROR(INDEX(Nimed!C:C,MATCH(B:B,Nimed!B:B,0)),"")</f>
        <v>16397</v>
      </c>
      <c r="E312" s="75">
        <f t="shared" si="4"/>
        <v>0</v>
      </c>
      <c r="F312" s="137"/>
      <c r="G312" s="137"/>
      <c r="H312" s="137"/>
      <c r="I312" s="137"/>
      <c r="J312" s="137"/>
      <c r="K312" s="137"/>
      <c r="L312" s="137"/>
      <c r="M312" s="137"/>
      <c r="R312" s="235" t="str">
        <f t="shared" si="0"/>
        <v>Tartu</v>
      </c>
      <c r="S312" s="236">
        <f t="shared" ref="S312" si="6">E312+S$299</f>
        <v>2E-3</v>
      </c>
      <c r="T312" s="236" t="str">
        <f t="shared" si="2"/>
        <v/>
      </c>
      <c r="U312" s="236" t="str">
        <f t="shared" si="2"/>
        <v/>
      </c>
      <c r="V312" s="236" t="str">
        <f t="shared" si="2"/>
        <v/>
      </c>
      <c r="W312" s="236" t="str">
        <f t="shared" si="2"/>
        <v/>
      </c>
      <c r="X312" s="236" t="str">
        <f t="shared" si="2"/>
        <v/>
      </c>
      <c r="Y312" s="236" t="str">
        <f t="shared" si="2"/>
        <v/>
      </c>
      <c r="Z312" s="236" t="str">
        <f t="shared" si="2"/>
        <v/>
      </c>
      <c r="AA312" s="236" t="str">
        <f t="shared" si="2"/>
        <v/>
      </c>
      <c r="AB312" s="236" t="str">
        <f t="shared" si="2"/>
        <v/>
      </c>
      <c r="AC312" s="236" t="str">
        <f t="shared" si="2"/>
        <v/>
      </c>
      <c r="AD312" s="236" t="str">
        <f t="shared" si="2"/>
        <v/>
      </c>
      <c r="AE312" s="236">
        <f t="shared" si="2"/>
        <v>2E-3</v>
      </c>
      <c r="AF312" s="236" t="str">
        <f t="shared" si="2"/>
        <v/>
      </c>
      <c r="AG312" s="236" t="str">
        <f t="shared" si="2"/>
        <v/>
      </c>
      <c r="AH312" s="236" t="str">
        <f t="shared" si="2"/>
        <v/>
      </c>
      <c r="AI312" s="236" t="str">
        <f t="shared" si="2"/>
        <v/>
      </c>
    </row>
  </sheetData>
  <sortState ref="B72:C80">
    <sortCondition ref="B71"/>
  </sortState>
  <conditionalFormatting sqref="A1:H14 A16:H23 A302:H1048576 A300:D301 F300:H301 A31:H299 A24:A30 F24:H25 F27:H30 F26">
    <cfRule type="containsText" dxfId="64" priority="32" operator="containsText" text="I-Viru">
      <formula>NOT(ISERROR(SEARCH("I-Viru",A1)))</formula>
    </cfRule>
  </conditionalFormatting>
  <conditionalFormatting sqref="A1:H6 A151:H151 A152:G153">
    <cfRule type="containsText" dxfId="63" priority="30" operator="containsText" text="I-Viru">
      <formula>NOT(ISERROR(SEARCH("I-Viru",A1)))</formula>
    </cfRule>
  </conditionalFormatting>
  <conditionalFormatting sqref="G41:H41">
    <cfRule type="aboveAverage" dxfId="62" priority="29"/>
  </conditionalFormatting>
  <conditionalFormatting sqref="I41">
    <cfRule type="aboveAverage" dxfId="61" priority="28"/>
  </conditionalFormatting>
  <conditionalFormatting sqref="E42 E46:E47">
    <cfRule type="aboveAverage" dxfId="60" priority="27"/>
  </conditionalFormatting>
  <conditionalFormatting sqref="F42 F46:F47">
    <cfRule type="aboveAverage" dxfId="59" priority="26"/>
  </conditionalFormatting>
  <conditionalFormatting sqref="I32">
    <cfRule type="aboveAverage" dxfId="58" priority="25"/>
  </conditionalFormatting>
  <conditionalFormatting sqref="A31:H150 A29:A30 F29:H30">
    <cfRule type="containsText" dxfId="57" priority="24" operator="containsText" text="I-Viru">
      <formula>NOT(ISERROR(SEARCH("I-Viru",A29)))</formula>
    </cfRule>
  </conditionalFormatting>
  <conditionalFormatting sqref="A102:A116">
    <cfRule type="cellIs" dxfId="56" priority="8" operator="equal">
      <formula>"-"</formula>
    </cfRule>
    <cfRule type="duplicateValues" dxfId="55" priority="23"/>
  </conditionalFormatting>
  <conditionalFormatting sqref="E123 E125">
    <cfRule type="aboveAverage" dxfId="54" priority="22"/>
  </conditionalFormatting>
  <conditionalFormatting sqref="E127 E129">
    <cfRule type="aboveAverage" dxfId="53" priority="21"/>
  </conditionalFormatting>
  <conditionalFormatting sqref="G124 G128">
    <cfRule type="aboveAverage" dxfId="52" priority="20"/>
  </conditionalFormatting>
  <conditionalFormatting sqref="G131 G133">
    <cfRule type="aboveAverage" dxfId="51" priority="19"/>
  </conditionalFormatting>
  <conditionalFormatting sqref="E123 E125 E127 E129 G124 G128 G131 G133">
    <cfRule type="containsBlanks" dxfId="50" priority="18">
      <formula>LEN(TRIM(E123))=0</formula>
    </cfRule>
  </conditionalFormatting>
  <conditionalFormatting sqref="C102 C104">
    <cfRule type="aboveAverage" dxfId="49" priority="17"/>
  </conditionalFormatting>
  <conditionalFormatting sqref="C106 C108">
    <cfRule type="aboveAverage" dxfId="48" priority="16"/>
  </conditionalFormatting>
  <conditionalFormatting sqref="E103 E107">
    <cfRule type="aboveAverage" dxfId="47" priority="15"/>
  </conditionalFormatting>
  <conditionalFormatting sqref="C110 C112">
    <cfRule type="aboveAverage" dxfId="46" priority="14"/>
  </conditionalFormatting>
  <conditionalFormatting sqref="C114 C116">
    <cfRule type="aboveAverage" dxfId="45" priority="13"/>
  </conditionalFormatting>
  <conditionalFormatting sqref="E111 E115">
    <cfRule type="aboveAverage" dxfId="44" priority="12"/>
  </conditionalFormatting>
  <conditionalFormatting sqref="G105 G113">
    <cfRule type="aboveAverage" dxfId="43" priority="11"/>
  </conditionalFormatting>
  <conditionalFormatting sqref="G117 G119">
    <cfRule type="aboveAverage" dxfId="42" priority="10"/>
  </conditionalFormatting>
  <conditionalFormatting sqref="C102 C104 C106 C108 C110 C112 C114 C116 E103 E107 E111 E115 G105 G113 G117 G119">
    <cfRule type="containsBlanks" dxfId="41" priority="9">
      <formula>LEN(TRIM(C102))=0</formula>
    </cfRule>
  </conditionalFormatting>
  <conditionalFormatting sqref="E33:H33 F32:H32">
    <cfRule type="cellIs" dxfId="40" priority="7" stopIfTrue="1" operator="equal">
      <formula>13</formula>
    </cfRule>
  </conditionalFormatting>
  <conditionalFormatting sqref="A7:H14">
    <cfRule type="containsText" dxfId="39" priority="5" operator="containsText" text="I-Viru">
      <formula>NOT(ISERROR(SEARCH("I-Viru",A7)))</formula>
    </cfRule>
  </conditionalFormatting>
  <conditionalFormatting sqref="C7:I23 C31:I133 F24:I25 F27:I30 F26">
    <cfRule type="cellIs" dxfId="38" priority="4" stopIfTrue="1" operator="equal">
      <formula>13</formula>
    </cfRule>
  </conditionalFormatting>
  <conditionalFormatting sqref="A16:H22">
    <cfRule type="containsText" dxfId="37" priority="3" operator="containsText" text="I-Viru">
      <formula>NOT(ISERROR(SEARCH("I-Viru",A16)))</formula>
    </cfRule>
  </conditionalFormatting>
  <conditionalFormatting sqref="H152:H153">
    <cfRule type="containsText" dxfId="36" priority="2" operator="containsText" text="I-Viru">
      <formula>NOT(ISERROR(SEARCH("I-Viru",H152)))</formula>
    </cfRule>
  </conditionalFormatting>
  <conditionalFormatting sqref="E300:E301">
    <cfRule type="containsText" dxfId="35" priority="1" operator="containsText" text="I-Viru">
      <formula>NOT(ISERROR(SEARCH("I-Viru",E300)))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  <rowBreaks count="2" manualBreakCount="2">
    <brk id="98" max="12" man="1"/>
    <brk id="136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I312"/>
  <sheetViews>
    <sheetView showGridLines="0" showRowColHeaders="0" zoomScaleNormal="100" workbookViewId="0">
      <pane ySplit="5" topLeftCell="A6" activePane="bottomLeft" state="frozen"/>
      <selection activeCell="E112" sqref="E112"/>
      <selection pane="bottomLeft" activeCell="J1" sqref="J1"/>
    </sheetView>
  </sheetViews>
  <sheetFormatPr defaultRowHeight="12.75" x14ac:dyDescent="0.2"/>
  <cols>
    <col min="1" max="1" width="3.28515625" style="10" customWidth="1"/>
    <col min="2" max="2" width="26.42578125" style="10" customWidth="1"/>
    <col min="3" max="9" width="6.28515625" style="10" customWidth="1"/>
    <col min="10" max="12" width="4.7109375" style="10" customWidth="1"/>
    <col min="13" max="16" width="9.140625" style="10" customWidth="1"/>
    <col min="17" max="17" width="9.140625" style="10"/>
    <col min="18" max="18" width="0" style="10" hidden="1" customWidth="1"/>
    <col min="19" max="19" width="9.5703125" style="10" hidden="1" customWidth="1"/>
    <col min="20" max="31" width="0" style="10" hidden="1" customWidth="1"/>
    <col min="32" max="32" width="9.5703125" style="10" hidden="1" customWidth="1"/>
    <col min="33" max="35" width="0" style="10" hidden="1" customWidth="1"/>
    <col min="36" max="16384" width="9.140625" style="10"/>
  </cols>
  <sheetData>
    <row r="1" spans="1:35" x14ac:dyDescent="0.2">
      <c r="A1" s="20" t="str">
        <f>Võistkondlik!B1</f>
        <v>ESVL INDIVIDUAAL-VÕISTKONDLIKUD MEISTRIVÕISTLUSED PETANGIS 2008</v>
      </c>
      <c r="B1" s="21"/>
      <c r="C1" s="21"/>
      <c r="E1" s="17"/>
      <c r="R1" s="249" t="s">
        <v>153</v>
      </c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</row>
    <row r="2" spans="1:35" x14ac:dyDescent="0.2">
      <c r="A2" s="17" t="str">
        <f>Võistkondlik!B2</f>
        <v>Toimumisaeg: L,  02.08.2008</v>
      </c>
      <c r="B2" s="21"/>
      <c r="C2" s="21"/>
      <c r="E2" s="17"/>
    </row>
    <row r="3" spans="1:35" x14ac:dyDescent="0.2">
      <c r="A3" s="17" t="str">
        <f>Võistkondlik!B3</f>
        <v>Toimumiskoht: Otepää, Valgamaa</v>
      </c>
      <c r="B3" s="21"/>
      <c r="C3" s="21"/>
      <c r="E3" s="17"/>
    </row>
    <row r="4" spans="1:35" x14ac:dyDescent="0.2">
      <c r="A4" s="17"/>
      <c r="B4" s="21"/>
      <c r="C4" s="21"/>
      <c r="E4" s="17"/>
    </row>
    <row r="5" spans="1:35" x14ac:dyDescent="0.2">
      <c r="A5" s="22" t="s">
        <v>88</v>
      </c>
      <c r="B5" s="21"/>
    </row>
    <row r="6" spans="1:35" x14ac:dyDescent="0.2">
      <c r="A6" s="7"/>
      <c r="B6" s="14"/>
      <c r="C6" s="12"/>
      <c r="D6" s="12"/>
      <c r="E6" s="12"/>
      <c r="F6" s="12"/>
      <c r="G6" s="8"/>
      <c r="H6" s="12"/>
    </row>
    <row r="7" spans="1:35" x14ac:dyDescent="0.2">
      <c r="A7" s="162"/>
      <c r="B7" s="162"/>
      <c r="C7" s="141">
        <v>1</v>
      </c>
      <c r="D7" s="141">
        <v>2</v>
      </c>
      <c r="E7" s="141">
        <v>3</v>
      </c>
      <c r="F7" s="141">
        <v>4</v>
      </c>
      <c r="G7" s="141">
        <v>5</v>
      </c>
      <c r="H7" s="141">
        <v>6</v>
      </c>
      <c r="I7" s="141" t="s">
        <v>1</v>
      </c>
      <c r="J7" s="141" t="s">
        <v>2</v>
      </c>
      <c r="L7" s="136"/>
      <c r="M7" s="136"/>
      <c r="N7" s="136"/>
      <c r="O7" s="136"/>
    </row>
    <row r="8" spans="1:35" x14ac:dyDescent="0.2">
      <c r="A8" s="162">
        <v>1</v>
      </c>
      <c r="B8" s="166" t="s">
        <v>130</v>
      </c>
      <c r="C8" s="163"/>
      <c r="D8" s="143">
        <v>6</v>
      </c>
      <c r="E8" s="143">
        <v>3</v>
      </c>
      <c r="F8" s="143">
        <v>8</v>
      </c>
      <c r="G8" s="143">
        <v>13</v>
      </c>
      <c r="H8" s="211">
        <v>13</v>
      </c>
      <c r="I8" s="194" t="s">
        <v>16</v>
      </c>
      <c r="J8" s="165">
        <v>4</v>
      </c>
      <c r="K8" s="278"/>
      <c r="L8" s="136"/>
      <c r="M8" s="136"/>
      <c r="N8" s="136"/>
      <c r="O8" s="136"/>
    </row>
    <row r="9" spans="1:35" x14ac:dyDescent="0.2">
      <c r="A9" s="162">
        <v>2</v>
      </c>
      <c r="B9" s="166" t="s">
        <v>132</v>
      </c>
      <c r="C9" s="143">
        <v>13</v>
      </c>
      <c r="D9" s="163"/>
      <c r="E9" s="164">
        <v>12</v>
      </c>
      <c r="F9" s="164">
        <v>6</v>
      </c>
      <c r="G9" s="164">
        <v>8</v>
      </c>
      <c r="H9" s="217">
        <v>12</v>
      </c>
      <c r="I9" s="203" t="s">
        <v>17</v>
      </c>
      <c r="J9" s="165">
        <v>6</v>
      </c>
      <c r="K9" s="206" t="s">
        <v>54</v>
      </c>
      <c r="L9" s="136"/>
      <c r="M9" s="136"/>
      <c r="N9" s="136"/>
      <c r="O9" s="136"/>
    </row>
    <row r="10" spans="1:35" x14ac:dyDescent="0.2">
      <c r="A10" s="162">
        <v>3</v>
      </c>
      <c r="B10" s="166" t="s">
        <v>134</v>
      </c>
      <c r="C10" s="143">
        <v>13</v>
      </c>
      <c r="D10" s="164">
        <v>13</v>
      </c>
      <c r="E10" s="163"/>
      <c r="F10" s="143">
        <v>3</v>
      </c>
      <c r="G10" s="176">
        <v>9</v>
      </c>
      <c r="H10" s="211">
        <v>13</v>
      </c>
      <c r="I10" s="177" t="s">
        <v>46</v>
      </c>
      <c r="J10" s="222">
        <v>3</v>
      </c>
      <c r="K10" s="208" t="s">
        <v>54</v>
      </c>
      <c r="L10" s="136"/>
      <c r="M10" s="136"/>
      <c r="N10" s="136"/>
      <c r="O10" s="136"/>
    </row>
    <row r="11" spans="1:35" x14ac:dyDescent="0.2">
      <c r="A11" s="162">
        <v>4</v>
      </c>
      <c r="B11" s="166" t="s">
        <v>135</v>
      </c>
      <c r="C11" s="143">
        <v>13</v>
      </c>
      <c r="D11" s="164">
        <v>13</v>
      </c>
      <c r="E11" s="143">
        <v>13</v>
      </c>
      <c r="F11" s="163"/>
      <c r="G11" s="164">
        <v>13</v>
      </c>
      <c r="H11" s="211">
        <v>13</v>
      </c>
      <c r="I11" s="194" t="s">
        <v>113</v>
      </c>
      <c r="J11" s="222">
        <v>1</v>
      </c>
      <c r="L11" s="136"/>
      <c r="M11" s="136"/>
      <c r="N11" s="136"/>
      <c r="O11" s="136"/>
    </row>
    <row r="12" spans="1:35" x14ac:dyDescent="0.2">
      <c r="A12" s="162">
        <v>5</v>
      </c>
      <c r="B12" s="166" t="s">
        <v>133</v>
      </c>
      <c r="C12" s="143">
        <v>10</v>
      </c>
      <c r="D12" s="164">
        <v>13</v>
      </c>
      <c r="E12" s="176">
        <v>13</v>
      </c>
      <c r="F12" s="164">
        <v>10</v>
      </c>
      <c r="G12" s="163"/>
      <c r="H12" s="211">
        <v>13</v>
      </c>
      <c r="I12" s="177" t="s">
        <v>46</v>
      </c>
      <c r="J12" s="222">
        <v>2</v>
      </c>
      <c r="K12" s="208" t="s">
        <v>53</v>
      </c>
      <c r="L12" s="136"/>
      <c r="M12" s="136"/>
      <c r="N12" s="136"/>
      <c r="O12" s="136"/>
    </row>
    <row r="13" spans="1:35" x14ac:dyDescent="0.2">
      <c r="A13" s="162">
        <v>6</v>
      </c>
      <c r="B13" s="166" t="s">
        <v>131</v>
      </c>
      <c r="C13" s="143">
        <v>3</v>
      </c>
      <c r="D13" s="200">
        <v>13</v>
      </c>
      <c r="E13" s="143">
        <v>12</v>
      </c>
      <c r="F13" s="143">
        <v>4</v>
      </c>
      <c r="G13" s="211">
        <v>4</v>
      </c>
      <c r="H13" s="163"/>
      <c r="I13" s="203" t="s">
        <v>17</v>
      </c>
      <c r="J13" s="221">
        <v>5</v>
      </c>
      <c r="K13" s="206" t="s">
        <v>53</v>
      </c>
      <c r="L13" s="136"/>
      <c r="M13" s="136"/>
      <c r="N13" s="136"/>
      <c r="O13" s="136"/>
    </row>
    <row r="14" spans="1:35" x14ac:dyDescent="0.2">
      <c r="A14" s="137"/>
      <c r="C14" s="137"/>
      <c r="D14" s="137"/>
      <c r="E14" s="137"/>
      <c r="F14" s="137"/>
      <c r="G14" s="137"/>
      <c r="H14" s="137"/>
      <c r="I14" s="137"/>
      <c r="J14" s="138"/>
      <c r="L14" s="136"/>
      <c r="M14" s="136"/>
      <c r="N14" s="136"/>
      <c r="O14" s="136"/>
      <c r="P14" s="21"/>
    </row>
    <row r="15" spans="1:35" x14ac:dyDescent="0.2">
      <c r="A15" s="137"/>
      <c r="B15" s="199" t="s">
        <v>3</v>
      </c>
      <c r="C15" s="183" t="s">
        <v>38</v>
      </c>
      <c r="D15" s="183" t="s">
        <v>10</v>
      </c>
      <c r="E15" s="183" t="s">
        <v>11</v>
      </c>
      <c r="F15" s="137"/>
      <c r="G15" s="137"/>
      <c r="H15" s="137"/>
      <c r="I15" s="137"/>
      <c r="J15" s="137"/>
      <c r="L15" s="136"/>
      <c r="M15" s="136"/>
      <c r="N15" s="136"/>
      <c r="O15" s="136"/>
    </row>
    <row r="16" spans="1:35" x14ac:dyDescent="0.2">
      <c r="A16" s="137"/>
      <c r="B16" s="199" t="s">
        <v>6</v>
      </c>
      <c r="C16" s="183" t="s">
        <v>4</v>
      </c>
      <c r="D16" s="183" t="s">
        <v>5</v>
      </c>
      <c r="E16" s="183" t="s">
        <v>40</v>
      </c>
      <c r="F16" s="137"/>
      <c r="G16" s="137"/>
      <c r="H16" s="137"/>
      <c r="I16" s="137"/>
      <c r="J16" s="137"/>
    </row>
    <row r="17" spans="1:12" x14ac:dyDescent="0.2">
      <c r="A17" s="137"/>
      <c r="B17" s="199" t="s">
        <v>9</v>
      </c>
      <c r="C17" s="183" t="s">
        <v>17</v>
      </c>
      <c r="D17" s="183" t="s">
        <v>16</v>
      </c>
      <c r="E17" s="183" t="s">
        <v>42</v>
      </c>
      <c r="F17" s="137"/>
      <c r="G17" s="137"/>
      <c r="H17" s="137"/>
      <c r="I17" s="137"/>
      <c r="J17" s="137"/>
    </row>
    <row r="18" spans="1:12" x14ac:dyDescent="0.2">
      <c r="A18" s="137"/>
      <c r="B18" s="199" t="s">
        <v>12</v>
      </c>
      <c r="C18" s="183" t="s">
        <v>7</v>
      </c>
      <c r="D18" s="183" t="s">
        <v>39</v>
      </c>
      <c r="E18" s="183" t="s">
        <v>8</v>
      </c>
      <c r="F18" s="137"/>
      <c r="G18" s="137"/>
      <c r="H18" s="137"/>
      <c r="I18" s="137"/>
      <c r="J18" s="137"/>
    </row>
    <row r="19" spans="1:12" x14ac:dyDescent="0.2">
      <c r="A19" s="137"/>
      <c r="B19" s="199" t="s">
        <v>15</v>
      </c>
      <c r="C19" s="248" t="s">
        <v>18</v>
      </c>
      <c r="D19" s="183" t="s">
        <v>14</v>
      </c>
      <c r="E19" s="183" t="s">
        <v>41</v>
      </c>
      <c r="F19" s="137"/>
      <c r="G19" s="137"/>
      <c r="H19" s="137"/>
      <c r="I19" s="137"/>
      <c r="J19" s="137"/>
    </row>
    <row r="20" spans="1:12" hidden="1" x14ac:dyDescent="0.2">
      <c r="A20" s="136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</row>
    <row r="21" spans="1:12" hidden="1" x14ac:dyDescent="0.2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</row>
    <row r="22" spans="1:12" hidden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</row>
    <row r="23" spans="1:12" hidden="1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</row>
    <row r="24" spans="1:12" hidden="1" x14ac:dyDescent="0.2">
      <c r="A24" s="136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</row>
    <row r="25" spans="1:12" hidden="1" x14ac:dyDescent="0.2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</row>
    <row r="26" spans="1:12" hidden="1" x14ac:dyDescent="0.2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</row>
    <row r="27" spans="1:12" hidden="1" x14ac:dyDescent="0.2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</row>
    <row r="28" spans="1:12" hidden="1" x14ac:dyDescent="0.2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</row>
    <row r="29" spans="1:12" hidden="1" x14ac:dyDescent="0.2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</row>
    <row r="30" spans="1:12" hidden="1" x14ac:dyDescent="0.2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</row>
    <row r="31" spans="1:12" hidden="1" x14ac:dyDescent="0.2">
      <c r="A31" s="136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</row>
    <row r="32" spans="1:12" hidden="1" x14ac:dyDescent="0.2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</row>
    <row r="33" spans="1:12" hidden="1" x14ac:dyDescent="0.2">
      <c r="A33" s="136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</row>
    <row r="34" spans="1:12" hidden="1" x14ac:dyDescent="0.2">
      <c r="A34" s="136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</row>
    <row r="35" spans="1:12" hidden="1" x14ac:dyDescent="0.2">
      <c r="A35" s="136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</row>
    <row r="36" spans="1:12" hidden="1" x14ac:dyDescent="0.2">
      <c r="A36" s="136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</row>
    <row r="37" spans="1:12" hidden="1" x14ac:dyDescent="0.2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</row>
    <row r="38" spans="1:12" hidden="1" x14ac:dyDescent="0.2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</row>
    <row r="39" spans="1:12" hidden="1" x14ac:dyDescent="0.2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</row>
    <row r="40" spans="1:12" hidden="1" x14ac:dyDescent="0.2">
      <c r="A40" s="136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</row>
    <row r="41" spans="1:12" hidden="1" x14ac:dyDescent="0.2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</row>
    <row r="42" spans="1:12" hidden="1" x14ac:dyDescent="0.2">
      <c r="A42" s="136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</row>
    <row r="43" spans="1:12" hidden="1" x14ac:dyDescent="0.2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</row>
    <row r="44" spans="1:12" hidden="1" x14ac:dyDescent="0.2">
      <c r="A44" s="136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</row>
    <row r="45" spans="1:12" hidden="1" x14ac:dyDescent="0.2">
      <c r="A45" s="136"/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</row>
    <row r="46" spans="1:12" hidden="1" x14ac:dyDescent="0.2">
      <c r="A46" s="136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</row>
    <row r="47" spans="1:12" hidden="1" x14ac:dyDescent="0.2">
      <c r="A47" s="136"/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</row>
    <row r="48" spans="1:12" hidden="1" x14ac:dyDescent="0.2">
      <c r="A48" s="136"/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</row>
    <row r="49" spans="1:12" hidden="1" x14ac:dyDescent="0.2">
      <c r="A49" s="136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</row>
    <row r="50" spans="1:12" hidden="1" x14ac:dyDescent="0.2">
      <c r="A50" s="136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</row>
    <row r="51" spans="1:12" hidden="1" x14ac:dyDescent="0.2">
      <c r="A51" s="136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</row>
    <row r="52" spans="1:12" hidden="1" x14ac:dyDescent="0.2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</row>
    <row r="53" spans="1:12" hidden="1" x14ac:dyDescent="0.2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</row>
    <row r="54" spans="1:12" hidden="1" x14ac:dyDescent="0.2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</row>
    <row r="55" spans="1:12" hidden="1" x14ac:dyDescent="0.2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</row>
    <row r="56" spans="1:12" hidden="1" x14ac:dyDescent="0.2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</row>
    <row r="57" spans="1:12" hidden="1" x14ac:dyDescent="0.2">
      <c r="A57" s="136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</row>
    <row r="58" spans="1:12" hidden="1" x14ac:dyDescent="0.2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</row>
    <row r="59" spans="1:12" hidden="1" x14ac:dyDescent="0.2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</row>
    <row r="60" spans="1:12" hidden="1" x14ac:dyDescent="0.2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</row>
    <row r="61" spans="1:12" hidden="1" x14ac:dyDescent="0.2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</row>
    <row r="62" spans="1:12" hidden="1" x14ac:dyDescent="0.2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</row>
    <row r="63" spans="1:12" hidden="1" x14ac:dyDescent="0.2">
      <c r="A63" s="136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</row>
    <row r="64" spans="1:12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1:18" hidden="1" x14ac:dyDescent="0.2"/>
    <row r="98" spans="1:18" hidden="1" x14ac:dyDescent="0.2"/>
    <row r="100" spans="1:18" x14ac:dyDescent="0.2">
      <c r="A100" s="170" t="s">
        <v>129</v>
      </c>
      <c r="B100" s="136"/>
      <c r="C100" s="136"/>
      <c r="D100" s="136"/>
      <c r="E100" s="136"/>
      <c r="F100" s="136"/>
      <c r="G100" s="136"/>
      <c r="H100" s="136"/>
      <c r="I100" s="136"/>
    </row>
    <row r="101" spans="1:18" x14ac:dyDescent="0.2">
      <c r="A101" s="136"/>
      <c r="B101" s="136"/>
      <c r="C101" s="136"/>
      <c r="D101" s="136"/>
      <c r="E101" s="136"/>
      <c r="F101" s="136"/>
      <c r="G101" s="136"/>
      <c r="H101" s="136"/>
      <c r="I101" s="136"/>
      <c r="J101" s="136"/>
    </row>
    <row r="102" spans="1:18" ht="13.5" thickBot="1" x14ac:dyDescent="0.25">
      <c r="H102" s="273" t="str">
        <f>IFERROR(INDEX(B$1:B$100,MATCH(VALUE(LEFT(H103,1)),J$1:J$100,0)),"")</f>
        <v>Siiri Baranova (Valga)</v>
      </c>
      <c r="I102" s="187"/>
    </row>
    <row r="103" spans="1:18" x14ac:dyDescent="0.2">
      <c r="H103" s="274" t="s">
        <v>78</v>
      </c>
      <c r="I103" s="275"/>
    </row>
    <row r="104" spans="1:18" x14ac:dyDescent="0.2">
      <c r="H104" s="187"/>
      <c r="I104" s="187"/>
    </row>
    <row r="105" spans="1:18" ht="13.5" thickBot="1" x14ac:dyDescent="0.25">
      <c r="H105" s="273" t="str">
        <f>IFERROR(INDEX(B$1:B$100,MATCH(VALUE(LEFT(H106,1)),J$1:J$100,0)),"")</f>
        <v>Marina Fjodorova (Võru)</v>
      </c>
      <c r="I105" s="276"/>
    </row>
    <row r="106" spans="1:18" x14ac:dyDescent="0.2">
      <c r="H106" s="274" t="s">
        <v>79</v>
      </c>
      <c r="I106" s="192"/>
    </row>
    <row r="107" spans="1:18" x14ac:dyDescent="0.2">
      <c r="H107" s="187"/>
      <c r="I107" s="187"/>
    </row>
    <row r="108" spans="1:18" ht="13.5" thickBot="1" x14ac:dyDescent="0.25">
      <c r="H108" s="273" t="str">
        <f>IFERROR(INDEX(B$1:B$100,MATCH(VALUE(LEFT(H109,1)),J$1:J$100,0)),"")</f>
        <v>Ille Sõrmus (Valga)</v>
      </c>
      <c r="I108" s="276"/>
    </row>
    <row r="109" spans="1:18" x14ac:dyDescent="0.2">
      <c r="H109" s="7" t="s">
        <v>80</v>
      </c>
      <c r="I109" s="192"/>
      <c r="Q109" s="136"/>
      <c r="R109" s="136"/>
    </row>
    <row r="110" spans="1:18" x14ac:dyDescent="0.2">
      <c r="H110" s="192"/>
      <c r="I110" s="192"/>
    </row>
    <row r="111" spans="1:18" ht="13.5" thickBot="1" x14ac:dyDescent="0.25">
      <c r="H111" s="273" t="str">
        <f>IFERROR(INDEX(B$1:B$100,MATCH(VALUE(LEFT(H112,1)),J$1:J$100,0)),"")</f>
        <v>Heili Vasser (L-Viru)</v>
      </c>
      <c r="I111" s="276"/>
    </row>
    <row r="112" spans="1:18" x14ac:dyDescent="0.2">
      <c r="H112" s="277" t="s">
        <v>24</v>
      </c>
      <c r="I112" s="187"/>
    </row>
    <row r="113" spans="1:10" x14ac:dyDescent="0.2">
      <c r="H113" s="187"/>
      <c r="I113" s="187"/>
    </row>
    <row r="114" spans="1:10" ht="13.5" thickBot="1" x14ac:dyDescent="0.25">
      <c r="H114" s="273" t="str">
        <f>IFERROR(INDEX(B$1:B$100,MATCH(VALUE(LEFT(H115,1)),J$1:J$100,0)),"")</f>
        <v>Anu Päri (L-Viru)</v>
      </c>
      <c r="I114" s="276"/>
    </row>
    <row r="115" spans="1:10" x14ac:dyDescent="0.2">
      <c r="A115" s="136"/>
      <c r="B115" s="136"/>
      <c r="C115" s="136"/>
      <c r="D115" s="136"/>
      <c r="E115" s="136"/>
      <c r="F115" s="136"/>
      <c r="G115" s="136"/>
      <c r="H115" s="7" t="s">
        <v>27</v>
      </c>
      <c r="I115" s="192"/>
      <c r="J115" s="136"/>
    </row>
    <row r="116" spans="1:10" x14ac:dyDescent="0.2">
      <c r="A116" s="136"/>
      <c r="B116" s="136"/>
      <c r="C116" s="136"/>
      <c r="D116" s="136"/>
      <c r="E116" s="136"/>
      <c r="F116" s="136"/>
      <c r="G116" s="136"/>
      <c r="H116" s="192"/>
      <c r="I116" s="192"/>
      <c r="J116" s="136"/>
    </row>
    <row r="117" spans="1:10" ht="13.5" thickBot="1" x14ac:dyDescent="0.25">
      <c r="A117" s="136"/>
      <c r="B117" s="136"/>
      <c r="C117" s="136"/>
      <c r="D117" s="136"/>
      <c r="E117" s="136"/>
      <c r="F117" s="136"/>
      <c r="G117" s="136"/>
      <c r="H117" s="273" t="str">
        <f>IFERROR(INDEX(B$1:B$100,MATCH(VALUE(LEFT(H118,1)),J$1:J$100,0)),"")</f>
        <v>Ljudmilla Lüitsepp (Võru)</v>
      </c>
      <c r="I117" s="276"/>
      <c r="J117" s="136"/>
    </row>
    <row r="118" spans="1:10" x14ac:dyDescent="0.2">
      <c r="A118" s="136"/>
      <c r="B118" s="136"/>
      <c r="C118" s="136"/>
      <c r="D118" s="136"/>
      <c r="E118" s="136"/>
      <c r="F118" s="136"/>
      <c r="G118" s="136"/>
      <c r="H118" s="7" t="s">
        <v>28</v>
      </c>
      <c r="I118" s="187"/>
      <c r="J118" s="136"/>
    </row>
    <row r="119" spans="1:10" hidden="1" x14ac:dyDescent="0.2">
      <c r="A119" s="136"/>
      <c r="B119" s="136"/>
      <c r="C119" s="136"/>
      <c r="D119" s="136"/>
      <c r="E119" s="136"/>
      <c r="F119" s="136"/>
      <c r="G119" s="136"/>
      <c r="J119" s="136"/>
    </row>
    <row r="120" spans="1:10" hidden="1" x14ac:dyDescent="0.2">
      <c r="A120" s="136"/>
      <c r="B120" s="136"/>
      <c r="C120" s="136"/>
      <c r="D120" s="136"/>
      <c r="E120" s="136"/>
      <c r="F120" s="136"/>
      <c r="G120" s="136"/>
      <c r="J120" s="136"/>
    </row>
    <row r="121" spans="1:10" hidden="1" x14ac:dyDescent="0.2">
      <c r="A121" s="136"/>
      <c r="B121" s="136"/>
      <c r="C121" s="136"/>
      <c r="D121" s="136"/>
      <c r="E121" s="136"/>
      <c r="F121" s="136"/>
      <c r="G121" s="136"/>
      <c r="J121" s="136"/>
    </row>
    <row r="122" spans="1:10" hidden="1" x14ac:dyDescent="0.2">
      <c r="A122" s="136"/>
      <c r="B122" s="136"/>
      <c r="C122" s="136"/>
      <c r="D122" s="136"/>
      <c r="E122" s="136"/>
      <c r="F122" s="136"/>
      <c r="G122" s="136"/>
      <c r="J122" s="136"/>
    </row>
    <row r="123" spans="1:10" hidden="1" x14ac:dyDescent="0.2">
      <c r="A123" s="136"/>
      <c r="B123" s="136"/>
      <c r="C123" s="136"/>
      <c r="D123" s="136"/>
      <c r="E123" s="136"/>
      <c r="F123" s="136"/>
      <c r="G123" s="136"/>
      <c r="J123" s="136"/>
    </row>
    <row r="124" spans="1:10" hidden="1" x14ac:dyDescent="0.2">
      <c r="A124" s="136"/>
      <c r="B124" s="136"/>
      <c r="C124" s="136"/>
      <c r="D124" s="136"/>
      <c r="E124" s="136"/>
      <c r="F124" s="136"/>
      <c r="G124" s="136"/>
      <c r="J124" s="136"/>
    </row>
    <row r="125" spans="1:10" hidden="1" x14ac:dyDescent="0.2">
      <c r="A125" s="136"/>
      <c r="B125" s="136"/>
      <c r="C125" s="136"/>
      <c r="D125" s="136"/>
      <c r="E125" s="136"/>
      <c r="F125" s="136"/>
      <c r="G125" s="136"/>
      <c r="J125" s="136"/>
    </row>
    <row r="126" spans="1:10" hidden="1" x14ac:dyDescent="0.2">
      <c r="A126" s="136"/>
      <c r="B126" s="136"/>
      <c r="C126" s="136"/>
      <c r="D126" s="136"/>
      <c r="E126" s="136"/>
      <c r="F126" s="136"/>
      <c r="G126" s="136"/>
      <c r="J126" s="136"/>
    </row>
    <row r="127" spans="1:10" hidden="1" x14ac:dyDescent="0.2">
      <c r="A127" s="136"/>
      <c r="B127" s="136"/>
      <c r="C127" s="136"/>
      <c r="D127" s="136"/>
      <c r="E127" s="136"/>
      <c r="F127" s="136"/>
      <c r="G127" s="136"/>
      <c r="J127" s="136"/>
    </row>
    <row r="128" spans="1:10" hidden="1" x14ac:dyDescent="0.2">
      <c r="A128" s="136"/>
      <c r="B128" s="136"/>
      <c r="C128" s="136"/>
      <c r="D128" s="136"/>
      <c r="E128" s="136"/>
      <c r="F128" s="136"/>
      <c r="G128" s="136"/>
      <c r="J128" s="136"/>
    </row>
    <row r="129" spans="1:10" hidden="1" x14ac:dyDescent="0.2">
      <c r="A129" s="136"/>
      <c r="B129" s="136"/>
      <c r="C129" s="136"/>
      <c r="D129" s="136"/>
      <c r="E129" s="136"/>
      <c r="F129" s="136"/>
      <c r="G129" s="136"/>
      <c r="J129" s="136"/>
    </row>
    <row r="130" spans="1:10" hidden="1" x14ac:dyDescent="0.2">
      <c r="A130" s="136"/>
      <c r="B130" s="136"/>
      <c r="C130" s="136"/>
      <c r="D130" s="136"/>
      <c r="E130" s="136"/>
      <c r="F130" s="136"/>
      <c r="G130" s="136"/>
      <c r="J130" s="136"/>
    </row>
    <row r="131" spans="1:10" hidden="1" x14ac:dyDescent="0.2">
      <c r="A131" s="136"/>
      <c r="B131" s="136"/>
      <c r="C131" s="136"/>
      <c r="D131" s="136"/>
      <c r="E131" s="136"/>
      <c r="F131" s="136"/>
      <c r="G131" s="136"/>
      <c r="J131" s="136"/>
    </row>
    <row r="132" spans="1:10" hidden="1" x14ac:dyDescent="0.2">
      <c r="A132" s="136"/>
      <c r="B132" s="136"/>
      <c r="C132" s="136"/>
      <c r="D132" s="136"/>
      <c r="E132" s="136"/>
      <c r="F132" s="136"/>
      <c r="G132" s="136"/>
      <c r="J132" s="136"/>
    </row>
    <row r="133" spans="1:10" hidden="1" x14ac:dyDescent="0.2">
      <c r="A133" s="136"/>
      <c r="B133" s="136"/>
      <c r="C133" s="136"/>
      <c r="D133" s="136"/>
      <c r="E133" s="136"/>
      <c r="F133" s="136"/>
      <c r="G133" s="136"/>
      <c r="H133" s="136"/>
      <c r="I133" s="136"/>
      <c r="J133" s="136"/>
    </row>
    <row r="134" spans="1:10" hidden="1" x14ac:dyDescent="0.2"/>
    <row r="135" spans="1:10" hidden="1" x14ac:dyDescent="0.2"/>
    <row r="136" spans="1:10" hidden="1" x14ac:dyDescent="0.2"/>
    <row r="137" spans="1:10" hidden="1" x14ac:dyDescent="0.2"/>
    <row r="138" spans="1:10" hidden="1" x14ac:dyDescent="0.2"/>
    <row r="139" spans="1:10" hidden="1" x14ac:dyDescent="0.2"/>
    <row r="140" spans="1:10" hidden="1" x14ac:dyDescent="0.2"/>
    <row r="141" spans="1:10" hidden="1" x14ac:dyDescent="0.2"/>
    <row r="142" spans="1:10" hidden="1" x14ac:dyDescent="0.2"/>
    <row r="143" spans="1:10" hidden="1" x14ac:dyDescent="0.2"/>
    <row r="144" spans="1:10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5" hidden="1" x14ac:dyDescent="0.2"/>
    <row r="290" spans="1:35" hidden="1" x14ac:dyDescent="0.2"/>
    <row r="291" spans="1:35" hidden="1" x14ac:dyDescent="0.2"/>
    <row r="292" spans="1:35" hidden="1" x14ac:dyDescent="0.2"/>
    <row r="293" spans="1:35" hidden="1" x14ac:dyDescent="0.2"/>
    <row r="294" spans="1:35" hidden="1" x14ac:dyDescent="0.2"/>
    <row r="295" spans="1:35" hidden="1" x14ac:dyDescent="0.2"/>
    <row r="296" spans="1:35" hidden="1" x14ac:dyDescent="0.2"/>
    <row r="297" spans="1:35" hidden="1" x14ac:dyDescent="0.2"/>
    <row r="299" spans="1:35" x14ac:dyDescent="0.2">
      <c r="A299" s="2" t="s">
        <v>45</v>
      </c>
      <c r="B299" s="47" t="s">
        <v>57</v>
      </c>
      <c r="C299" s="48"/>
      <c r="D299" s="19" t="s">
        <v>34</v>
      </c>
      <c r="E299" s="19" t="s">
        <v>58</v>
      </c>
      <c r="F299" s="27"/>
      <c r="G299" s="27"/>
      <c r="H299" s="27"/>
      <c r="I299" s="27"/>
      <c r="R299" s="135" t="s">
        <v>56</v>
      </c>
      <c r="S299" s="232">
        <v>5.0000000000000002E-5</v>
      </c>
      <c r="T299" s="233" t="s">
        <v>69</v>
      </c>
      <c r="U299" s="233" t="s">
        <v>70</v>
      </c>
      <c r="V299" s="234" t="s">
        <v>59</v>
      </c>
      <c r="W299" s="233" t="s">
        <v>71</v>
      </c>
      <c r="X299" s="233" t="s">
        <v>72</v>
      </c>
      <c r="Y299" s="233" t="s">
        <v>63</v>
      </c>
      <c r="Z299" s="233" t="s">
        <v>66</v>
      </c>
      <c r="AA299" s="233" t="s">
        <v>73</v>
      </c>
      <c r="AB299" s="233" t="s">
        <v>74</v>
      </c>
      <c r="AC299" s="233" t="s">
        <v>75</v>
      </c>
      <c r="AD299" s="233" t="s">
        <v>64</v>
      </c>
      <c r="AE299" s="233" t="s">
        <v>61</v>
      </c>
      <c r="AF299" s="233" t="s">
        <v>60</v>
      </c>
      <c r="AG299" s="233" t="s">
        <v>65</v>
      </c>
      <c r="AH299" s="233" t="s">
        <v>62</v>
      </c>
      <c r="AI299" s="233" t="s">
        <v>157</v>
      </c>
    </row>
    <row r="300" spans="1:35" x14ac:dyDescent="0.2">
      <c r="A300" s="2">
        <v>1</v>
      </c>
      <c r="B300" s="49" t="str">
        <f>IFERROR(INDEX(H$100:H$300,MATCH(A300&amp;". koht",H$101:H$301,0)),"")</f>
        <v>Siiri Baranova (Valga)</v>
      </c>
      <c r="C300" s="81"/>
      <c r="D300" s="80">
        <f>IFERROR(INDEX(Nimed!C:C,MATCH(B:B,Nimed!B:B,0)),"")</f>
        <v>23536</v>
      </c>
      <c r="E300" s="75">
        <f>IF(LEN(B301)&gt;0,11,"")</f>
        <v>11</v>
      </c>
      <c r="F300" s="27"/>
      <c r="G300" s="27"/>
      <c r="H300" s="27"/>
      <c r="I300" s="27"/>
      <c r="R300" s="235" t="str">
        <f t="shared" ref="R300:R305" si="0">IFERROR(MID(B300,FIND("(",B300)+1,FIND(")",B300)-FIND("(",B300)-1),"")</f>
        <v>Valga</v>
      </c>
      <c r="S300" s="236">
        <f>E300+S$299</f>
        <v>11.00005</v>
      </c>
      <c r="T300" s="236" t="str">
        <f t="shared" ref="T300:AH305" si="1">IF($R300=T$299,$S300,"")</f>
        <v/>
      </c>
      <c r="U300" s="236" t="str">
        <f t="shared" si="1"/>
        <v/>
      </c>
      <c r="V300" s="236" t="str">
        <f>IF($R300=V$299,$S300,"")</f>
        <v/>
      </c>
      <c r="W300" s="236" t="str">
        <f t="shared" ref="W300:AI305" si="2">IF($R300=W$299,$S300,"")</f>
        <v/>
      </c>
      <c r="X300" s="236" t="str">
        <f t="shared" si="2"/>
        <v/>
      </c>
      <c r="Y300" s="236" t="str">
        <f t="shared" si="2"/>
        <v/>
      </c>
      <c r="Z300" s="236" t="str">
        <f t="shared" si="2"/>
        <v/>
      </c>
      <c r="AA300" s="236" t="str">
        <f t="shared" si="2"/>
        <v/>
      </c>
      <c r="AB300" s="236" t="str">
        <f t="shared" si="2"/>
        <v/>
      </c>
      <c r="AC300" s="236" t="str">
        <f t="shared" si="2"/>
        <v/>
      </c>
      <c r="AD300" s="236" t="str">
        <f t="shared" si="2"/>
        <v/>
      </c>
      <c r="AE300" s="236" t="str">
        <f t="shared" si="2"/>
        <v/>
      </c>
      <c r="AF300" s="236">
        <f t="shared" si="2"/>
        <v>11.00005</v>
      </c>
      <c r="AG300" s="236" t="str">
        <f t="shared" si="2"/>
        <v/>
      </c>
      <c r="AH300" s="236" t="str">
        <f t="shared" si="2"/>
        <v/>
      </c>
      <c r="AI300" s="236" t="str">
        <f t="shared" si="2"/>
        <v/>
      </c>
    </row>
    <row r="301" spans="1:35" x14ac:dyDescent="0.2">
      <c r="A301" s="2">
        <v>2</v>
      </c>
      <c r="B301" s="50" t="str">
        <f t="shared" ref="B301:B305" si="3">IFERROR(INDEX(H$100:H$300,MATCH(A301&amp;". koht",H$101:H$301,0)),"")</f>
        <v>Marina Fjodorova (Võru)</v>
      </c>
      <c r="C301" s="82"/>
      <c r="D301" s="80">
        <f>IFERROR(INDEX(Nimed!C:C,MATCH(B:B,Nimed!B:B,0)),"")</f>
        <v>23678</v>
      </c>
      <c r="E301" s="75">
        <f>IF(LEN(B301)&gt;0,9,"")</f>
        <v>9</v>
      </c>
      <c r="F301" s="27"/>
      <c r="G301" s="27"/>
      <c r="H301" s="27"/>
      <c r="I301" s="27"/>
      <c r="R301" s="235" t="str">
        <f t="shared" si="0"/>
        <v>Võru</v>
      </c>
      <c r="S301" s="236">
        <f t="shared" ref="S301:S305" si="4">E301+S$299</f>
        <v>9.0000499999999999</v>
      </c>
      <c r="T301" s="236" t="str">
        <f t="shared" si="1"/>
        <v/>
      </c>
      <c r="U301" s="236" t="str">
        <f t="shared" si="1"/>
        <v/>
      </c>
      <c r="V301" s="236" t="str">
        <f t="shared" si="1"/>
        <v/>
      </c>
      <c r="W301" s="236" t="str">
        <f t="shared" si="1"/>
        <v/>
      </c>
      <c r="X301" s="236" t="str">
        <f t="shared" si="1"/>
        <v/>
      </c>
      <c r="Y301" s="236" t="str">
        <f t="shared" si="1"/>
        <v/>
      </c>
      <c r="Z301" s="236" t="str">
        <f t="shared" si="1"/>
        <v/>
      </c>
      <c r="AA301" s="236" t="str">
        <f t="shared" si="1"/>
        <v/>
      </c>
      <c r="AB301" s="236" t="str">
        <f t="shared" si="1"/>
        <v/>
      </c>
      <c r="AC301" s="236" t="str">
        <f t="shared" si="1"/>
        <v/>
      </c>
      <c r="AD301" s="236" t="str">
        <f t="shared" si="1"/>
        <v/>
      </c>
      <c r="AE301" s="236" t="str">
        <f t="shared" si="1"/>
        <v/>
      </c>
      <c r="AF301" s="236" t="str">
        <f t="shared" si="1"/>
        <v/>
      </c>
      <c r="AG301" s="236" t="str">
        <f t="shared" si="1"/>
        <v/>
      </c>
      <c r="AH301" s="236">
        <f t="shared" si="1"/>
        <v>9.0000499999999999</v>
      </c>
      <c r="AI301" s="236" t="str">
        <f t="shared" si="2"/>
        <v/>
      </c>
    </row>
    <row r="302" spans="1:35" x14ac:dyDescent="0.2">
      <c r="A302" s="2">
        <v>3</v>
      </c>
      <c r="B302" s="51" t="str">
        <f t="shared" si="3"/>
        <v>Ille Sõrmus (Valga)</v>
      </c>
      <c r="C302" s="83"/>
      <c r="D302" s="80">
        <f>IFERROR(INDEX(Nimed!C:C,MATCH(B:B,Nimed!B:B,0)),"")</f>
        <v>20796</v>
      </c>
      <c r="E302" s="75">
        <f t="shared" ref="E302:E305" si="5">IF(LEN(B302)&gt;0,IF(E301-1&gt;=1,E301-1,0),"")</f>
        <v>8</v>
      </c>
      <c r="F302" s="27"/>
      <c r="G302" s="27"/>
      <c r="H302" s="27"/>
      <c r="I302" s="27"/>
      <c r="R302" s="235" t="str">
        <f t="shared" si="0"/>
        <v>Valga</v>
      </c>
      <c r="S302" s="236">
        <f t="shared" si="4"/>
        <v>8.0000499999999999</v>
      </c>
      <c r="T302" s="236" t="str">
        <f t="shared" si="1"/>
        <v/>
      </c>
      <c r="U302" s="236" t="str">
        <f t="shared" si="1"/>
        <v/>
      </c>
      <c r="V302" s="236" t="str">
        <f t="shared" si="1"/>
        <v/>
      </c>
      <c r="W302" s="236" t="str">
        <f t="shared" si="2"/>
        <v/>
      </c>
      <c r="X302" s="236" t="str">
        <f t="shared" si="2"/>
        <v/>
      </c>
      <c r="Y302" s="236" t="str">
        <f t="shared" si="2"/>
        <v/>
      </c>
      <c r="Z302" s="236" t="str">
        <f t="shared" si="2"/>
        <v/>
      </c>
      <c r="AA302" s="236" t="str">
        <f t="shared" si="2"/>
        <v/>
      </c>
      <c r="AB302" s="236" t="str">
        <f t="shared" si="2"/>
        <v/>
      </c>
      <c r="AC302" s="236" t="str">
        <f t="shared" si="2"/>
        <v/>
      </c>
      <c r="AD302" s="236" t="str">
        <f t="shared" si="2"/>
        <v/>
      </c>
      <c r="AE302" s="236" t="str">
        <f t="shared" si="2"/>
        <v/>
      </c>
      <c r="AF302" s="236">
        <f t="shared" si="2"/>
        <v>8.0000499999999999</v>
      </c>
      <c r="AG302" s="236" t="str">
        <f t="shared" si="2"/>
        <v/>
      </c>
      <c r="AH302" s="236" t="str">
        <f t="shared" si="2"/>
        <v/>
      </c>
      <c r="AI302" s="236" t="str">
        <f t="shared" si="2"/>
        <v/>
      </c>
    </row>
    <row r="303" spans="1:35" x14ac:dyDescent="0.2">
      <c r="A303" s="2">
        <v>4</v>
      </c>
      <c r="B303" s="52" t="str">
        <f t="shared" si="3"/>
        <v>Heili Vasser (L-Viru)</v>
      </c>
      <c r="C303" s="84"/>
      <c r="D303" s="80">
        <f>IFERROR(INDEX(Nimed!C:C,MATCH(B:B,Nimed!B:B,0)),"")</f>
        <v>20884</v>
      </c>
      <c r="E303" s="75">
        <f t="shared" si="5"/>
        <v>7</v>
      </c>
      <c r="F303" s="27"/>
      <c r="G303" s="27"/>
      <c r="H303" s="27"/>
      <c r="I303" s="27"/>
      <c r="R303" s="235" t="str">
        <f t="shared" si="0"/>
        <v>L-Viru</v>
      </c>
      <c r="S303" s="236">
        <f t="shared" si="4"/>
        <v>7.0000499999999999</v>
      </c>
      <c r="T303" s="236" t="str">
        <f t="shared" si="1"/>
        <v/>
      </c>
      <c r="U303" s="236" t="str">
        <f t="shared" si="1"/>
        <v/>
      </c>
      <c r="V303" s="236" t="str">
        <f t="shared" si="1"/>
        <v/>
      </c>
      <c r="W303" s="236" t="str">
        <f t="shared" si="2"/>
        <v/>
      </c>
      <c r="X303" s="236" t="str">
        <f t="shared" si="2"/>
        <v/>
      </c>
      <c r="Y303" s="236" t="str">
        <f t="shared" si="2"/>
        <v/>
      </c>
      <c r="Z303" s="236">
        <f t="shared" si="2"/>
        <v>7.0000499999999999</v>
      </c>
      <c r="AA303" s="236" t="str">
        <f t="shared" si="2"/>
        <v/>
      </c>
      <c r="AB303" s="236" t="str">
        <f t="shared" si="2"/>
        <v/>
      </c>
      <c r="AC303" s="236" t="str">
        <f t="shared" si="2"/>
        <v/>
      </c>
      <c r="AD303" s="236" t="str">
        <f t="shared" si="2"/>
        <v/>
      </c>
      <c r="AE303" s="236" t="str">
        <f t="shared" si="2"/>
        <v/>
      </c>
      <c r="AF303" s="236" t="str">
        <f t="shared" si="2"/>
        <v/>
      </c>
      <c r="AG303" s="236" t="str">
        <f t="shared" si="2"/>
        <v/>
      </c>
      <c r="AH303" s="236" t="str">
        <f t="shared" si="2"/>
        <v/>
      </c>
      <c r="AI303" s="236" t="str">
        <f t="shared" si="2"/>
        <v/>
      </c>
    </row>
    <row r="304" spans="1:35" x14ac:dyDescent="0.2">
      <c r="A304" s="2">
        <v>5</v>
      </c>
      <c r="B304" s="52" t="str">
        <f t="shared" si="3"/>
        <v>Anu Päri (L-Viru)</v>
      </c>
      <c r="C304" s="84"/>
      <c r="D304" s="80">
        <f>IFERROR(INDEX(Nimed!C:C,MATCH(B:B,Nimed!B:B,0)),"")</f>
        <v>19392</v>
      </c>
      <c r="E304" s="75">
        <f t="shared" si="5"/>
        <v>6</v>
      </c>
      <c r="F304" s="27"/>
      <c r="G304" s="27"/>
      <c r="H304" s="27"/>
      <c r="I304" s="27"/>
      <c r="R304" s="235" t="str">
        <f t="shared" si="0"/>
        <v>L-Viru</v>
      </c>
      <c r="S304" s="236">
        <f t="shared" si="4"/>
        <v>6.0000499999999999</v>
      </c>
      <c r="T304" s="236" t="str">
        <f t="shared" si="1"/>
        <v/>
      </c>
      <c r="U304" s="236" t="str">
        <f t="shared" si="1"/>
        <v/>
      </c>
      <c r="V304" s="236" t="str">
        <f t="shared" si="1"/>
        <v/>
      </c>
      <c r="W304" s="236" t="str">
        <f t="shared" si="2"/>
        <v/>
      </c>
      <c r="X304" s="236" t="str">
        <f t="shared" si="2"/>
        <v/>
      </c>
      <c r="Y304" s="236" t="str">
        <f t="shared" si="2"/>
        <v/>
      </c>
      <c r="Z304" s="236">
        <f t="shared" si="2"/>
        <v>6.0000499999999999</v>
      </c>
      <c r="AA304" s="236" t="str">
        <f t="shared" si="2"/>
        <v/>
      </c>
      <c r="AB304" s="236" t="str">
        <f t="shared" si="2"/>
        <v/>
      </c>
      <c r="AC304" s="236" t="str">
        <f t="shared" si="2"/>
        <v/>
      </c>
      <c r="AD304" s="236" t="str">
        <f t="shared" si="2"/>
        <v/>
      </c>
      <c r="AE304" s="236" t="str">
        <f t="shared" si="2"/>
        <v/>
      </c>
      <c r="AF304" s="236" t="str">
        <f t="shared" si="2"/>
        <v/>
      </c>
      <c r="AG304" s="236" t="str">
        <f t="shared" si="2"/>
        <v/>
      </c>
      <c r="AH304" s="236" t="str">
        <f t="shared" si="2"/>
        <v/>
      </c>
      <c r="AI304" s="236" t="str">
        <f t="shared" si="2"/>
        <v/>
      </c>
    </row>
    <row r="305" spans="1:35" x14ac:dyDescent="0.2">
      <c r="A305" s="2">
        <v>6</v>
      </c>
      <c r="B305" s="52" t="str">
        <f t="shared" si="3"/>
        <v>Ljudmilla Lüitsepp (Võru)</v>
      </c>
      <c r="C305" s="84"/>
      <c r="D305" s="80">
        <f>IFERROR(INDEX(Nimed!C:C,MATCH(B:B,Nimed!B:B,0)),"")</f>
        <v>25914</v>
      </c>
      <c r="E305" s="75">
        <f t="shared" si="5"/>
        <v>5</v>
      </c>
      <c r="F305" s="27"/>
      <c r="G305" s="27"/>
      <c r="H305" s="27"/>
      <c r="I305" s="27"/>
      <c r="R305" s="235" t="str">
        <f t="shared" si="0"/>
        <v>Võru</v>
      </c>
      <c r="S305" s="236">
        <f t="shared" si="4"/>
        <v>5.0000499999999999</v>
      </c>
      <c r="T305" s="236" t="str">
        <f t="shared" si="1"/>
        <v/>
      </c>
      <c r="U305" s="236" t="str">
        <f t="shared" si="1"/>
        <v/>
      </c>
      <c r="V305" s="236" t="str">
        <f t="shared" si="1"/>
        <v/>
      </c>
      <c r="W305" s="236" t="str">
        <f t="shared" si="2"/>
        <v/>
      </c>
      <c r="X305" s="236" t="str">
        <f t="shared" si="2"/>
        <v/>
      </c>
      <c r="Y305" s="236" t="str">
        <f t="shared" si="2"/>
        <v/>
      </c>
      <c r="Z305" s="236" t="str">
        <f t="shared" si="2"/>
        <v/>
      </c>
      <c r="AA305" s="236" t="str">
        <f t="shared" si="2"/>
        <v/>
      </c>
      <c r="AB305" s="236" t="str">
        <f t="shared" si="2"/>
        <v/>
      </c>
      <c r="AC305" s="236" t="str">
        <f t="shared" si="2"/>
        <v/>
      </c>
      <c r="AD305" s="236" t="str">
        <f t="shared" si="2"/>
        <v/>
      </c>
      <c r="AE305" s="236" t="str">
        <f t="shared" si="2"/>
        <v/>
      </c>
      <c r="AF305" s="236" t="str">
        <f t="shared" si="2"/>
        <v/>
      </c>
      <c r="AG305" s="236" t="str">
        <f t="shared" si="2"/>
        <v/>
      </c>
      <c r="AH305" s="236">
        <f t="shared" si="2"/>
        <v>5.0000499999999999</v>
      </c>
      <c r="AI305" s="236" t="str">
        <f t="shared" si="2"/>
        <v/>
      </c>
    </row>
    <row r="306" spans="1:35" x14ac:dyDescent="0.2">
      <c r="AH306" s="136"/>
      <c r="AI306" s="136"/>
    </row>
    <row r="307" spans="1:35" x14ac:dyDescent="0.2">
      <c r="AH307" s="136"/>
      <c r="AI307" s="136"/>
    </row>
    <row r="308" spans="1:35" x14ac:dyDescent="0.2">
      <c r="AH308" s="136"/>
      <c r="AI308" s="136"/>
    </row>
    <row r="309" spans="1:35" x14ac:dyDescent="0.2">
      <c r="AH309" s="136"/>
      <c r="AI309" s="136"/>
    </row>
    <row r="310" spans="1:35" x14ac:dyDescent="0.2">
      <c r="AH310" s="136"/>
      <c r="AI310" s="136"/>
    </row>
    <row r="311" spans="1:35" x14ac:dyDescent="0.2">
      <c r="AH311" s="136"/>
      <c r="AI311" s="136"/>
    </row>
    <row r="312" spans="1:35" x14ac:dyDescent="0.2">
      <c r="AH312" s="136"/>
      <c r="AI312" s="136"/>
    </row>
  </sheetData>
  <sortState ref="B63:C69">
    <sortCondition ref="B62"/>
  </sortState>
  <conditionalFormatting sqref="C6:F6">
    <cfRule type="cellIs" dxfId="34" priority="45" stopIfTrue="1" operator="equal">
      <formula>13</formula>
    </cfRule>
  </conditionalFormatting>
  <conditionalFormatting sqref="A100:H100 A134:H299 B9:B13 A302:H1048576 A300:D301 F300:H301">
    <cfRule type="containsText" dxfId="33" priority="20" operator="containsText" text="I-Viru">
      <formula>NOT(ISERROR(SEARCH("I-Viru",A9)))</formula>
    </cfRule>
  </conditionalFormatting>
  <conditionalFormatting sqref="A1:H6 A22:H100">
    <cfRule type="containsText" dxfId="32" priority="14" operator="containsText" text="I-Viru">
      <formula>NOT(ISERROR(SEARCH("I-Viru",A1)))</formula>
    </cfRule>
  </conditionalFormatting>
  <conditionalFormatting sqref="A299:E299 A302:E305 A300:D301">
    <cfRule type="containsText" dxfId="31" priority="32" operator="containsText" text="I-Viru">
      <formula>NOT(ISERROR(SEARCH("I-Viru",A299)))</formula>
    </cfRule>
  </conditionalFormatting>
  <conditionalFormatting sqref="J14:J17">
    <cfRule type="expression" dxfId="30" priority="11">
      <formula>AND(Q110=1,IF(COUNTIF(Q$21:Q$25,"=1")&gt;=2,TRUE))</formula>
    </cfRule>
    <cfRule type="expression" dxfId="29" priority="12">
      <formula>AND(Q110=3,IF(COUNTIF(Q$21:Q$25,"=3")&gt;=2,TRUE))</formula>
    </cfRule>
    <cfRule type="expression" dxfId="28" priority="13">
      <formula>AND(Q110=2,IF(COUNTIF(Q$21:Q$25,"=2")&gt;=2,TRUE))</formula>
    </cfRule>
  </conditionalFormatting>
  <conditionalFormatting sqref="A7:H7 A15:B19 A8:A14 C8:H14 F15:H19">
    <cfRule type="containsText" dxfId="27" priority="10" operator="containsText" text="I-Viru">
      <formula>NOT(ISERROR(SEARCH("I-Viru",A7)))</formula>
    </cfRule>
  </conditionalFormatting>
  <conditionalFormatting sqref="C8:H13">
    <cfRule type="cellIs" dxfId="26" priority="9" stopIfTrue="1" operator="equal">
      <formula>13</formula>
    </cfRule>
  </conditionalFormatting>
  <conditionalFormatting sqref="A7:H7 A8:A13 C8:H13">
    <cfRule type="containsText" dxfId="25" priority="8" operator="containsText" text="I-Viru">
      <formula>NOT(ISERROR(SEARCH("I-Viru",A7)))</formula>
    </cfRule>
  </conditionalFormatting>
  <conditionalFormatting sqref="B8">
    <cfRule type="containsText" dxfId="24" priority="6" operator="containsText" text="I-Viru">
      <formula>NOT(ISERROR(SEARCH("I-Viru",B8)))</formula>
    </cfRule>
  </conditionalFormatting>
  <conditionalFormatting sqref="H116">
    <cfRule type="containsText" dxfId="23" priority="5" operator="containsText" text="I-Viru">
      <formula>NOT(ISERROR(SEARCH("I-Viru",H116)))</formula>
    </cfRule>
  </conditionalFormatting>
  <conditionalFormatting sqref="H102:H115">
    <cfRule type="containsText" dxfId="22" priority="4" operator="containsText" text="I-Viru">
      <formula>NOT(ISERROR(SEARCH("I-Viru",H102)))</formula>
    </cfRule>
  </conditionalFormatting>
  <conditionalFormatting sqref="H118">
    <cfRule type="containsText" dxfId="21" priority="3" operator="containsText" text="I-Viru">
      <formula>NOT(ISERROR(SEARCH("I-Viru",H118)))</formula>
    </cfRule>
  </conditionalFormatting>
  <conditionalFormatting sqref="E300:E301">
    <cfRule type="containsText" dxfId="20" priority="2" operator="containsText" text="I-Viru">
      <formula>NOT(ISERROR(SEARCH("I-Viru",E300)))</formula>
    </cfRule>
  </conditionalFormatting>
  <conditionalFormatting sqref="H117">
    <cfRule type="containsText" dxfId="19" priority="1" operator="containsText" text="I-Viru">
      <formula>NOT(ISERROR(SEARCH("I-Viru",H117)))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J312"/>
  <sheetViews>
    <sheetView showGridLines="0" showRowColHeaders="0" zoomScaleNormal="100" workbookViewId="0">
      <pane ySplit="5" topLeftCell="A6" activePane="bottomLeft" state="frozen"/>
      <selection activeCell="E112" sqref="E112"/>
      <selection pane="bottomLeft" activeCell="J1" sqref="J1"/>
    </sheetView>
  </sheetViews>
  <sheetFormatPr defaultRowHeight="12.75" x14ac:dyDescent="0.2"/>
  <cols>
    <col min="1" max="1" width="3.28515625" style="10" customWidth="1"/>
    <col min="2" max="2" width="26.42578125" style="10" customWidth="1"/>
    <col min="3" max="8" width="6.28515625" style="10" customWidth="1"/>
    <col min="9" max="12" width="4.7109375" style="10" customWidth="1"/>
    <col min="13" max="13" width="9.140625" style="10" customWidth="1"/>
    <col min="14" max="17" width="9.140625" style="10"/>
    <col min="18" max="18" width="0" style="10" hidden="1" customWidth="1"/>
    <col min="19" max="19" width="9.5703125" style="10" hidden="1" customWidth="1"/>
    <col min="20" max="33" width="0" style="10" hidden="1" customWidth="1"/>
    <col min="34" max="34" width="9.5703125" style="10" hidden="1" customWidth="1"/>
    <col min="35" max="35" width="0" style="10" hidden="1" customWidth="1"/>
    <col min="36" max="16384" width="9.140625" style="10"/>
  </cols>
  <sheetData>
    <row r="1" spans="1:35" x14ac:dyDescent="0.2">
      <c r="A1" s="20" t="str">
        <f>Võistkondlik!B1</f>
        <v>ESVL INDIVIDUAAL-VÕISTKONDLIKUD MEISTRIVÕISTLUSED PETANGIS 2008</v>
      </c>
      <c r="B1" s="21"/>
      <c r="C1" s="21"/>
      <c r="J1" s="21"/>
      <c r="K1" s="21"/>
      <c r="L1" s="21"/>
      <c r="M1" s="21"/>
      <c r="R1" s="249" t="s">
        <v>153</v>
      </c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</row>
    <row r="2" spans="1:35" x14ac:dyDescent="0.2">
      <c r="A2" s="17" t="str">
        <f>Võistkondlik!B2</f>
        <v>Toimumisaeg: L,  02.08.2008</v>
      </c>
      <c r="B2" s="21"/>
      <c r="C2" s="21"/>
    </row>
    <row r="3" spans="1:35" x14ac:dyDescent="0.2">
      <c r="A3" s="17" t="str">
        <f>Võistkondlik!B3</f>
        <v>Toimumiskoht: Otepää, Valgamaa</v>
      </c>
      <c r="B3" s="21"/>
      <c r="C3" s="21"/>
    </row>
    <row r="4" spans="1:35" x14ac:dyDescent="0.2">
      <c r="A4" s="17"/>
      <c r="B4" s="21"/>
      <c r="C4" s="21"/>
    </row>
    <row r="5" spans="1:35" x14ac:dyDescent="0.2">
      <c r="A5" s="22" t="s">
        <v>89</v>
      </c>
    </row>
    <row r="7" spans="1:35" x14ac:dyDescent="0.2">
      <c r="A7" s="162" t="s">
        <v>0</v>
      </c>
      <c r="B7" s="149"/>
      <c r="C7" s="141">
        <v>1</v>
      </c>
      <c r="D7" s="141">
        <v>2</v>
      </c>
      <c r="E7" s="141">
        <v>3</v>
      </c>
      <c r="F7" s="135">
        <v>4</v>
      </c>
      <c r="G7" s="141" t="s">
        <v>1</v>
      </c>
      <c r="H7" s="141" t="s">
        <v>2</v>
      </c>
      <c r="I7" s="136"/>
      <c r="J7" s="136"/>
      <c r="K7" s="136"/>
      <c r="M7" s="136"/>
      <c r="N7" s="136"/>
    </row>
    <row r="8" spans="1:35" x14ac:dyDescent="0.2">
      <c r="A8" s="162">
        <v>1</v>
      </c>
      <c r="B8" s="86" t="s">
        <v>137</v>
      </c>
      <c r="C8" s="163"/>
      <c r="D8" s="164">
        <v>13</v>
      </c>
      <c r="E8" s="176">
        <v>13</v>
      </c>
      <c r="F8" s="221">
        <v>12</v>
      </c>
      <c r="G8" s="177" t="s">
        <v>13</v>
      </c>
      <c r="H8" s="222" t="s">
        <v>20</v>
      </c>
      <c r="I8" s="197" t="s">
        <v>53</v>
      </c>
      <c r="J8" s="136"/>
      <c r="K8" s="136"/>
      <c r="M8" s="136"/>
      <c r="N8" s="136"/>
    </row>
    <row r="9" spans="1:35" x14ac:dyDescent="0.2">
      <c r="A9" s="162">
        <v>2</v>
      </c>
      <c r="B9" s="86" t="s">
        <v>68</v>
      </c>
      <c r="C9" s="164">
        <v>12</v>
      </c>
      <c r="D9" s="163"/>
      <c r="E9" s="143">
        <v>7</v>
      </c>
      <c r="F9" s="218">
        <v>13</v>
      </c>
      <c r="G9" s="203" t="s">
        <v>18</v>
      </c>
      <c r="H9" s="222" t="s">
        <v>25</v>
      </c>
      <c r="I9" s="206" t="s">
        <v>53</v>
      </c>
      <c r="J9" s="136"/>
      <c r="K9" s="136"/>
      <c r="M9" s="136"/>
      <c r="N9" s="136"/>
    </row>
    <row r="10" spans="1:35" x14ac:dyDescent="0.2">
      <c r="A10" s="162">
        <v>3</v>
      </c>
      <c r="B10" s="86" t="s">
        <v>140</v>
      </c>
      <c r="C10" s="176">
        <v>12</v>
      </c>
      <c r="D10" s="143">
        <v>13</v>
      </c>
      <c r="E10" s="163"/>
      <c r="F10" s="134">
        <v>13</v>
      </c>
      <c r="G10" s="177" t="s">
        <v>13</v>
      </c>
      <c r="H10" s="222" t="s">
        <v>23</v>
      </c>
      <c r="I10" s="197" t="s">
        <v>54</v>
      </c>
      <c r="J10" s="136"/>
      <c r="K10" s="136"/>
      <c r="M10" s="136"/>
      <c r="N10" s="136"/>
    </row>
    <row r="11" spans="1:35" x14ac:dyDescent="0.2">
      <c r="A11" s="89">
        <v>4</v>
      </c>
      <c r="B11" s="86" t="s">
        <v>85</v>
      </c>
      <c r="C11" s="223">
        <v>13</v>
      </c>
      <c r="D11" s="218">
        <v>6</v>
      </c>
      <c r="E11" s="134">
        <v>6</v>
      </c>
      <c r="F11" s="224"/>
      <c r="G11" s="203" t="s">
        <v>18</v>
      </c>
      <c r="H11" s="221" t="s">
        <v>29</v>
      </c>
      <c r="I11" s="206" t="s">
        <v>54</v>
      </c>
      <c r="J11" s="136"/>
      <c r="K11" s="136"/>
      <c r="M11" s="136"/>
      <c r="N11" s="136"/>
    </row>
    <row r="12" spans="1:35" x14ac:dyDescent="0.2">
      <c r="K12" s="136"/>
      <c r="M12" s="136"/>
      <c r="N12" s="136"/>
    </row>
    <row r="13" spans="1:35" x14ac:dyDescent="0.2">
      <c r="A13" s="162" t="s">
        <v>19</v>
      </c>
      <c r="B13" s="149"/>
      <c r="C13" s="141">
        <v>1</v>
      </c>
      <c r="D13" s="141">
        <v>2</v>
      </c>
      <c r="E13" s="141">
        <v>3</v>
      </c>
      <c r="F13" s="135"/>
      <c r="G13" s="141" t="s">
        <v>1</v>
      </c>
      <c r="H13" s="141" t="s">
        <v>2</v>
      </c>
      <c r="I13" s="136"/>
      <c r="J13" s="136"/>
      <c r="K13" s="136"/>
      <c r="M13" s="136"/>
      <c r="N13" s="136"/>
    </row>
    <row r="14" spans="1:35" x14ac:dyDescent="0.2">
      <c r="A14" s="162">
        <v>1</v>
      </c>
      <c r="B14" s="86" t="s">
        <v>139</v>
      </c>
      <c r="C14" s="163"/>
      <c r="D14" s="176">
        <v>13</v>
      </c>
      <c r="E14" s="176">
        <v>7</v>
      </c>
      <c r="F14" s="221"/>
      <c r="G14" s="177" t="s">
        <v>136</v>
      </c>
      <c r="H14" s="222" t="s">
        <v>21</v>
      </c>
      <c r="I14" s="283">
        <v>0</v>
      </c>
      <c r="J14" s="198"/>
      <c r="K14" s="136"/>
      <c r="M14" s="136"/>
      <c r="N14" s="136"/>
    </row>
    <row r="15" spans="1:35" x14ac:dyDescent="0.2">
      <c r="A15" s="162">
        <v>2</v>
      </c>
      <c r="B15" s="86" t="s">
        <v>141</v>
      </c>
      <c r="C15" s="176">
        <v>7</v>
      </c>
      <c r="D15" s="163"/>
      <c r="E15" s="176">
        <v>13</v>
      </c>
      <c r="F15" s="221"/>
      <c r="G15" s="177" t="s">
        <v>136</v>
      </c>
      <c r="H15" s="222" t="s">
        <v>22</v>
      </c>
      <c r="I15" s="283">
        <v>2</v>
      </c>
      <c r="J15" s="198"/>
      <c r="K15" s="219"/>
    </row>
    <row r="16" spans="1:35" x14ac:dyDescent="0.2">
      <c r="A16" s="162">
        <v>3</v>
      </c>
      <c r="B16" s="166" t="s">
        <v>138</v>
      </c>
      <c r="C16" s="176">
        <v>13</v>
      </c>
      <c r="D16" s="176">
        <v>5</v>
      </c>
      <c r="E16" s="163"/>
      <c r="F16" s="134"/>
      <c r="G16" s="177" t="s">
        <v>136</v>
      </c>
      <c r="H16" s="222" t="s">
        <v>26</v>
      </c>
      <c r="I16" s="283">
        <v>-2</v>
      </c>
      <c r="J16" s="198"/>
      <c r="K16" s="136"/>
    </row>
    <row r="17" spans="1:11" x14ac:dyDescent="0.2">
      <c r="A17" s="136"/>
      <c r="B17" s="136"/>
      <c r="C17" s="136"/>
      <c r="D17" s="21"/>
      <c r="E17" s="136"/>
      <c r="F17" s="136"/>
      <c r="G17" s="136"/>
      <c r="H17" s="136"/>
      <c r="I17" s="21"/>
      <c r="J17" s="136"/>
      <c r="K17" s="136"/>
    </row>
    <row r="18" spans="1:11" x14ac:dyDescent="0.2">
      <c r="A18" s="136"/>
      <c r="B18" s="169" t="s">
        <v>3</v>
      </c>
      <c r="C18" s="147" t="s">
        <v>17</v>
      </c>
      <c r="D18" s="147" t="s">
        <v>16</v>
      </c>
      <c r="E18" s="136"/>
      <c r="F18" s="136"/>
      <c r="G18" s="136"/>
      <c r="H18" s="136"/>
      <c r="I18" s="136"/>
      <c r="J18" s="136"/>
      <c r="K18" s="136"/>
    </row>
    <row r="19" spans="1:11" x14ac:dyDescent="0.2">
      <c r="A19" s="136"/>
      <c r="B19" s="169" t="s">
        <v>6</v>
      </c>
      <c r="C19" s="147" t="s">
        <v>7</v>
      </c>
      <c r="D19" s="147" t="s">
        <v>5</v>
      </c>
      <c r="E19" s="136"/>
      <c r="F19" s="136"/>
      <c r="G19" s="136"/>
      <c r="H19" s="136"/>
      <c r="I19" s="136"/>
      <c r="J19" s="136"/>
      <c r="K19" s="136"/>
    </row>
    <row r="20" spans="1:11" x14ac:dyDescent="0.2">
      <c r="A20" s="136"/>
      <c r="B20" s="169" t="s">
        <v>9</v>
      </c>
      <c r="C20" s="147" t="s">
        <v>18</v>
      </c>
      <c r="D20" s="147" t="s">
        <v>11</v>
      </c>
      <c r="E20" s="136"/>
      <c r="F20" s="136"/>
      <c r="G20" s="136"/>
      <c r="H20" s="136"/>
      <c r="I20" s="136"/>
      <c r="J20" s="136"/>
      <c r="K20" s="136"/>
    </row>
    <row r="21" spans="1:11" hidden="1" x14ac:dyDescent="0.2">
      <c r="I21" s="136"/>
      <c r="J21" s="136"/>
      <c r="K21" s="136"/>
    </row>
    <row r="22" spans="1:11" hidden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</row>
    <row r="23" spans="1:11" hidden="1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</row>
    <row r="24" spans="1:11" hidden="1" x14ac:dyDescent="0.2">
      <c r="A24" s="136"/>
      <c r="B24" s="4"/>
      <c r="C24" s="136"/>
      <c r="D24" s="136"/>
      <c r="E24" s="136"/>
      <c r="F24" s="136"/>
      <c r="G24" s="136"/>
      <c r="H24" s="136"/>
      <c r="I24" s="136"/>
      <c r="J24" s="136"/>
      <c r="K24" s="136"/>
    </row>
    <row r="25" spans="1:11" hidden="1" x14ac:dyDescent="0.2">
      <c r="A25" s="136"/>
      <c r="B25" s="4"/>
      <c r="C25" s="136"/>
      <c r="D25" s="136"/>
      <c r="E25" s="136"/>
      <c r="F25" s="136"/>
      <c r="G25" s="136"/>
      <c r="H25" s="136"/>
      <c r="I25" s="136"/>
      <c r="J25" s="136"/>
      <c r="K25" s="136"/>
    </row>
    <row r="26" spans="1:11" hidden="1" x14ac:dyDescent="0.2">
      <c r="A26" s="136"/>
      <c r="B26" s="4"/>
      <c r="C26" s="136"/>
      <c r="D26" s="136"/>
      <c r="E26" s="136"/>
      <c r="F26" s="136"/>
      <c r="G26" s="136"/>
      <c r="H26" s="136"/>
      <c r="I26" s="136"/>
      <c r="J26" s="136"/>
      <c r="K26" s="136"/>
    </row>
    <row r="27" spans="1:11" hidden="1" x14ac:dyDescent="0.2">
      <c r="A27" s="136"/>
      <c r="B27" s="4"/>
      <c r="C27" s="136"/>
      <c r="D27" s="136"/>
      <c r="E27" s="136"/>
      <c r="F27" s="136"/>
      <c r="G27" s="136"/>
      <c r="H27" s="136"/>
      <c r="I27" s="136"/>
      <c r="J27" s="136"/>
      <c r="K27" s="136"/>
    </row>
    <row r="28" spans="1:11" hidden="1" x14ac:dyDescent="0.2">
      <c r="A28" s="136"/>
      <c r="B28" s="4"/>
      <c r="C28" s="136"/>
      <c r="D28" s="136"/>
      <c r="E28" s="136"/>
      <c r="F28" s="136"/>
      <c r="G28" s="136"/>
      <c r="H28" s="136"/>
      <c r="I28" s="136"/>
      <c r="J28" s="136"/>
      <c r="K28" s="136"/>
    </row>
    <row r="29" spans="1:11" hidden="1" x14ac:dyDescent="0.2">
      <c r="A29" s="136"/>
      <c r="B29" s="4"/>
      <c r="C29" s="136"/>
      <c r="D29" s="136"/>
      <c r="E29" s="136"/>
      <c r="F29" s="136"/>
      <c r="G29" s="136"/>
      <c r="H29" s="136"/>
      <c r="I29" s="136"/>
      <c r="J29" s="136"/>
      <c r="K29" s="136"/>
    </row>
    <row r="30" spans="1:11" hidden="1" x14ac:dyDescent="0.2">
      <c r="A30" s="136"/>
      <c r="B30" s="4"/>
      <c r="C30" s="136"/>
      <c r="D30" s="136"/>
      <c r="E30" s="136"/>
      <c r="F30" s="136"/>
      <c r="G30" s="136"/>
      <c r="H30" s="136"/>
      <c r="I30" s="136"/>
      <c r="J30" s="136"/>
      <c r="K30" s="136"/>
    </row>
    <row r="31" spans="1:11" hidden="1" x14ac:dyDescent="0.2">
      <c r="A31" s="136"/>
      <c r="B31" s="136"/>
      <c r="C31" s="136"/>
      <c r="D31" s="136"/>
      <c r="E31" s="136"/>
      <c r="F31" s="136"/>
      <c r="G31" s="136"/>
      <c r="H31" s="136"/>
      <c r="I31" s="136"/>
      <c r="J31" s="136"/>
      <c r="K31" s="136"/>
    </row>
    <row r="32" spans="1:11" hidden="1" x14ac:dyDescent="0.2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136"/>
    </row>
    <row r="33" spans="1:11" hidden="1" x14ac:dyDescent="0.2">
      <c r="A33" s="136"/>
      <c r="B33" s="136"/>
      <c r="C33" s="136"/>
      <c r="D33" s="136"/>
      <c r="E33" s="136"/>
      <c r="F33" s="136"/>
      <c r="G33" s="136"/>
      <c r="H33" s="136"/>
      <c r="I33" s="136"/>
      <c r="J33" s="136"/>
      <c r="K33" s="136"/>
    </row>
    <row r="34" spans="1:11" hidden="1" x14ac:dyDescent="0.2">
      <c r="A34" s="136"/>
      <c r="B34" s="136"/>
      <c r="C34" s="136"/>
      <c r="D34" s="136"/>
      <c r="E34" s="136"/>
      <c r="F34" s="136"/>
      <c r="G34" s="136"/>
      <c r="H34" s="136"/>
      <c r="I34" s="136"/>
      <c r="J34" s="136"/>
      <c r="K34" s="136"/>
    </row>
    <row r="35" spans="1:11" hidden="1" x14ac:dyDescent="0.2">
      <c r="A35" s="136"/>
      <c r="B35" s="136"/>
      <c r="C35" s="136"/>
      <c r="D35" s="136"/>
      <c r="E35" s="136"/>
      <c r="F35" s="136"/>
      <c r="G35" s="136"/>
      <c r="H35" s="136"/>
      <c r="I35" s="136"/>
      <c r="J35" s="136"/>
      <c r="K35" s="136"/>
    </row>
    <row r="36" spans="1:11" hidden="1" x14ac:dyDescent="0.2">
      <c r="A36" s="136"/>
      <c r="B36" s="136"/>
      <c r="C36" s="136"/>
      <c r="D36" s="136"/>
      <c r="E36" s="136"/>
      <c r="F36" s="136"/>
      <c r="G36" s="136"/>
      <c r="H36" s="136"/>
      <c r="I36" s="136"/>
      <c r="J36" s="136"/>
      <c r="K36" s="136"/>
    </row>
    <row r="37" spans="1:11" hidden="1" x14ac:dyDescent="0.2">
      <c r="A37" s="136"/>
      <c r="B37" s="136"/>
      <c r="C37" s="140"/>
      <c r="D37" s="140"/>
      <c r="E37" s="148"/>
      <c r="F37" s="148"/>
      <c r="G37" s="140"/>
      <c r="H37" s="139"/>
      <c r="I37" s="140"/>
      <c r="J37" s="136"/>
      <c r="K37" s="136"/>
    </row>
    <row r="38" spans="1:11" hidden="1" x14ac:dyDescent="0.2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</row>
    <row r="39" spans="1:11" hidden="1" x14ac:dyDescent="0.2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136"/>
    </row>
    <row r="40" spans="1:11" hidden="1" x14ac:dyDescent="0.2">
      <c r="A40" s="136"/>
      <c r="B40" s="136"/>
      <c r="C40" s="136"/>
      <c r="D40" s="136"/>
      <c r="E40" s="136"/>
      <c r="F40" s="136"/>
      <c r="G40" s="136"/>
      <c r="H40" s="136"/>
      <c r="I40" s="136"/>
      <c r="J40" s="136"/>
      <c r="K40" s="136"/>
    </row>
    <row r="41" spans="1:11" hidden="1" x14ac:dyDescent="0.2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</row>
    <row r="42" spans="1:11" hidden="1" x14ac:dyDescent="0.2">
      <c r="A42" s="136"/>
      <c r="B42" s="136"/>
      <c r="C42" s="136"/>
      <c r="D42" s="136"/>
      <c r="E42" s="136"/>
      <c r="F42" s="136"/>
      <c r="G42" s="136"/>
      <c r="H42" s="136"/>
      <c r="I42" s="136"/>
      <c r="J42" s="136"/>
      <c r="K42" s="136"/>
    </row>
    <row r="43" spans="1:11" hidden="1" x14ac:dyDescent="0.2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</row>
    <row r="44" spans="1:11" hidden="1" x14ac:dyDescent="0.2">
      <c r="A44" s="136"/>
      <c r="B44" s="136"/>
      <c r="C44" s="136"/>
      <c r="D44" s="136"/>
      <c r="E44" s="136"/>
      <c r="F44" s="136"/>
      <c r="G44" s="136"/>
      <c r="H44" s="136"/>
      <c r="I44" s="136"/>
      <c r="J44" s="136"/>
      <c r="K44" s="136"/>
    </row>
    <row r="45" spans="1:11" hidden="1" x14ac:dyDescent="0.2">
      <c r="A45" s="136"/>
      <c r="B45" s="136"/>
      <c r="C45" s="136"/>
      <c r="D45" s="136"/>
      <c r="E45" s="136"/>
      <c r="F45" s="136"/>
      <c r="G45" s="136"/>
      <c r="H45" s="136"/>
      <c r="I45" s="136"/>
      <c r="J45" s="136"/>
      <c r="K45" s="136"/>
    </row>
    <row r="46" spans="1:11" hidden="1" x14ac:dyDescent="0.2">
      <c r="A46" s="136"/>
      <c r="B46" s="136"/>
      <c r="C46" s="136"/>
      <c r="D46" s="136"/>
      <c r="E46" s="136"/>
      <c r="F46" s="136"/>
      <c r="G46" s="136"/>
      <c r="H46" s="136"/>
      <c r="I46" s="136"/>
      <c r="J46" s="136"/>
      <c r="K46" s="136"/>
    </row>
    <row r="47" spans="1:11" hidden="1" x14ac:dyDescent="0.2">
      <c r="A47" s="136"/>
      <c r="B47" s="136"/>
      <c r="C47" s="136"/>
      <c r="D47" s="136"/>
      <c r="E47" s="136"/>
      <c r="F47" s="136"/>
      <c r="G47" s="136"/>
      <c r="H47" s="136"/>
      <c r="I47" s="136"/>
      <c r="J47" s="136"/>
      <c r="K47" s="136"/>
    </row>
    <row r="48" spans="1:11" hidden="1" x14ac:dyDescent="0.2">
      <c r="A48" s="136"/>
      <c r="B48" s="136"/>
      <c r="C48" s="136"/>
      <c r="D48" s="136"/>
      <c r="E48" s="136"/>
      <c r="F48" s="136"/>
      <c r="G48" s="136"/>
      <c r="H48" s="136"/>
      <c r="I48" s="136"/>
      <c r="J48" s="136"/>
      <c r="K48" s="136"/>
    </row>
    <row r="49" spans="1:11" hidden="1" x14ac:dyDescent="0.2">
      <c r="A49" s="136"/>
      <c r="B49" s="136"/>
      <c r="C49" s="136"/>
      <c r="D49" s="136"/>
      <c r="E49" s="136"/>
      <c r="F49" s="136"/>
      <c r="G49" s="136"/>
      <c r="H49" s="136"/>
      <c r="I49" s="136"/>
      <c r="J49" s="136"/>
      <c r="K49" s="136"/>
    </row>
    <row r="50" spans="1:11" hidden="1" x14ac:dyDescent="0.2">
      <c r="A50" s="136"/>
      <c r="B50" s="136"/>
      <c r="C50" s="136"/>
      <c r="D50" s="136"/>
      <c r="E50" s="136"/>
      <c r="F50" s="136"/>
      <c r="G50" s="136"/>
      <c r="H50" s="136"/>
      <c r="I50" s="136"/>
      <c r="J50" s="136"/>
      <c r="K50" s="136"/>
    </row>
    <row r="51" spans="1:11" hidden="1" x14ac:dyDescent="0.2">
      <c r="A51" s="136"/>
      <c r="B51" s="136"/>
      <c r="C51" s="136"/>
      <c r="D51" s="136"/>
      <c r="E51" s="136"/>
      <c r="F51" s="136"/>
      <c r="G51" s="136"/>
      <c r="H51" s="136"/>
      <c r="I51" s="136"/>
      <c r="J51" s="136"/>
      <c r="K51" s="136"/>
    </row>
    <row r="52" spans="1:11" hidden="1" x14ac:dyDescent="0.2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</row>
    <row r="53" spans="1:11" hidden="1" x14ac:dyDescent="0.2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136"/>
    </row>
    <row r="54" spans="1:11" hidden="1" x14ac:dyDescent="0.2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</row>
    <row r="55" spans="1:11" hidden="1" x14ac:dyDescent="0.2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</row>
    <row r="56" spans="1:11" hidden="1" x14ac:dyDescent="0.2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136"/>
    </row>
    <row r="57" spans="1:11" hidden="1" x14ac:dyDescent="0.2">
      <c r="A57" s="136"/>
      <c r="B57" s="136"/>
      <c r="C57" s="136"/>
      <c r="D57" s="136"/>
      <c r="E57" s="136"/>
      <c r="F57" s="136"/>
      <c r="G57" s="136"/>
      <c r="H57" s="136"/>
      <c r="I57" s="136"/>
      <c r="J57" s="136"/>
      <c r="K57" s="136"/>
    </row>
    <row r="58" spans="1:11" hidden="1" x14ac:dyDescent="0.2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136"/>
    </row>
    <row r="59" spans="1:11" hidden="1" x14ac:dyDescent="0.2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</row>
    <row r="60" spans="1:11" hidden="1" x14ac:dyDescent="0.2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136"/>
    </row>
    <row r="61" spans="1:11" hidden="1" x14ac:dyDescent="0.2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136"/>
    </row>
    <row r="62" spans="1:11" hidden="1" x14ac:dyDescent="0.2">
      <c r="A62" s="139"/>
      <c r="B62" s="136"/>
      <c r="C62" s="136"/>
      <c r="D62" s="136"/>
      <c r="E62" s="136"/>
      <c r="F62" s="136"/>
      <c r="G62" s="136"/>
      <c r="H62" s="136"/>
      <c r="I62" s="136"/>
      <c r="J62" s="136"/>
      <c r="K62" s="136"/>
    </row>
    <row r="63" spans="1:11" hidden="1" x14ac:dyDescent="0.2">
      <c r="A63" s="136"/>
      <c r="B63" s="136"/>
      <c r="C63" s="136"/>
      <c r="D63" s="136"/>
      <c r="E63" s="136"/>
      <c r="F63" s="136"/>
      <c r="G63" s="136"/>
      <c r="H63" s="136"/>
      <c r="I63" s="136"/>
      <c r="J63" s="136"/>
      <c r="K63" s="136"/>
    </row>
    <row r="64" spans="1:11" hidden="1" x14ac:dyDescent="0.2">
      <c r="A64" s="136"/>
      <c r="B64" s="136"/>
      <c r="C64" s="136"/>
      <c r="D64" s="136"/>
      <c r="E64" s="136"/>
      <c r="F64" s="136"/>
      <c r="G64" s="136"/>
      <c r="H64" s="136"/>
      <c r="I64" s="136"/>
      <c r="J64" s="136"/>
      <c r="K64" s="136"/>
    </row>
    <row r="65" spans="1:11" hidden="1" x14ac:dyDescent="0.2">
      <c r="A65" s="136"/>
      <c r="B65" s="136"/>
      <c r="C65" s="136"/>
      <c r="D65" s="136"/>
      <c r="E65" s="136"/>
      <c r="F65" s="136"/>
      <c r="G65" s="136"/>
      <c r="H65" s="136"/>
      <c r="I65" s="136"/>
      <c r="J65" s="136"/>
      <c r="K65" s="136"/>
    </row>
    <row r="66" spans="1:11" hidden="1" x14ac:dyDescent="0.2">
      <c r="A66" s="136"/>
      <c r="B66" s="136"/>
      <c r="C66" s="136"/>
      <c r="D66" s="136"/>
      <c r="E66" s="136"/>
      <c r="F66" s="136"/>
      <c r="G66" s="136"/>
      <c r="H66" s="136"/>
      <c r="I66" s="136"/>
      <c r="J66" s="136"/>
      <c r="K66" s="136"/>
    </row>
    <row r="67" spans="1:11" hidden="1" x14ac:dyDescent="0.2">
      <c r="A67" s="136"/>
      <c r="B67" s="136"/>
      <c r="C67" s="136"/>
      <c r="D67" s="136"/>
      <c r="E67" s="136"/>
      <c r="F67" s="136"/>
      <c r="G67" s="136"/>
      <c r="H67" s="136"/>
      <c r="I67" s="136"/>
      <c r="J67" s="136"/>
      <c r="K67" s="136"/>
    </row>
    <row r="68" spans="1:11" hidden="1" x14ac:dyDescent="0.2">
      <c r="A68" s="136"/>
      <c r="B68" s="136"/>
      <c r="C68" s="136"/>
      <c r="D68" s="136"/>
      <c r="E68" s="136"/>
      <c r="F68" s="136"/>
      <c r="G68" s="136"/>
      <c r="H68" s="136"/>
      <c r="I68" s="136"/>
      <c r="J68" s="136"/>
      <c r="K68" s="136"/>
    </row>
    <row r="69" spans="1:11" hidden="1" x14ac:dyDescent="0.2">
      <c r="A69" s="136"/>
      <c r="B69" s="136"/>
      <c r="C69" s="136"/>
      <c r="D69" s="136"/>
      <c r="E69" s="136"/>
      <c r="F69" s="136"/>
      <c r="G69" s="136"/>
      <c r="H69" s="136"/>
      <c r="I69" s="136"/>
      <c r="J69" s="136"/>
      <c r="K69" s="136"/>
    </row>
    <row r="70" spans="1:11" hidden="1" x14ac:dyDescent="0.2">
      <c r="A70" s="136"/>
      <c r="B70" s="136"/>
      <c r="C70" s="136"/>
      <c r="D70" s="136"/>
      <c r="E70" s="136"/>
      <c r="F70" s="136"/>
      <c r="G70" s="136"/>
      <c r="H70" s="136"/>
      <c r="I70" s="136"/>
      <c r="J70" s="136"/>
      <c r="K70" s="136"/>
    </row>
    <row r="71" spans="1:11" hidden="1" x14ac:dyDescent="0.2">
      <c r="A71" s="136"/>
      <c r="B71" s="136"/>
      <c r="C71" s="136"/>
      <c r="D71" s="136"/>
      <c r="E71" s="136"/>
      <c r="F71" s="136"/>
      <c r="G71" s="136"/>
      <c r="H71" s="136"/>
      <c r="I71" s="136"/>
      <c r="J71" s="136"/>
      <c r="K71" s="136"/>
    </row>
    <row r="72" spans="1:11" hidden="1" x14ac:dyDescent="0.2">
      <c r="A72" s="136"/>
      <c r="B72" s="136"/>
      <c r="C72" s="136"/>
      <c r="D72" s="136"/>
      <c r="E72" s="136"/>
      <c r="F72" s="136"/>
      <c r="G72" s="136"/>
      <c r="H72" s="136"/>
      <c r="I72" s="136"/>
      <c r="J72" s="136"/>
      <c r="K72" s="136"/>
    </row>
    <row r="73" spans="1:11" hidden="1" x14ac:dyDescent="0.2">
      <c r="A73" s="136"/>
      <c r="B73" s="136"/>
      <c r="C73" s="136"/>
      <c r="D73" s="136"/>
      <c r="E73" s="136"/>
      <c r="F73" s="136"/>
      <c r="G73" s="136"/>
      <c r="H73" s="136"/>
      <c r="I73" s="136"/>
      <c r="J73" s="136"/>
      <c r="K73" s="136"/>
    </row>
    <row r="74" spans="1:11" hidden="1" x14ac:dyDescent="0.2">
      <c r="A74" s="136"/>
      <c r="B74" s="136"/>
      <c r="C74" s="136"/>
      <c r="D74" s="136"/>
      <c r="E74" s="136"/>
      <c r="F74" s="136"/>
      <c r="G74" s="136"/>
      <c r="H74" s="136"/>
      <c r="I74" s="136"/>
      <c r="J74" s="136"/>
      <c r="K74" s="136"/>
    </row>
    <row r="75" spans="1:11" hidden="1" x14ac:dyDescent="0.2">
      <c r="A75" s="136"/>
      <c r="B75" s="136"/>
      <c r="C75" s="136"/>
      <c r="D75" s="136"/>
      <c r="E75" s="136"/>
      <c r="F75" s="136"/>
      <c r="G75" s="136"/>
      <c r="H75" s="136"/>
      <c r="I75" s="136"/>
      <c r="J75" s="136"/>
      <c r="K75" s="136"/>
    </row>
    <row r="76" spans="1:11" hidden="1" x14ac:dyDescent="0.2">
      <c r="A76" s="136"/>
      <c r="B76" s="136"/>
      <c r="C76" s="136"/>
      <c r="D76" s="136"/>
      <c r="E76" s="136"/>
      <c r="F76" s="136"/>
      <c r="G76" s="136"/>
      <c r="H76" s="136"/>
      <c r="I76" s="136"/>
      <c r="J76" s="136"/>
      <c r="K76" s="136"/>
    </row>
    <row r="77" spans="1:11" hidden="1" x14ac:dyDescent="0.2">
      <c r="A77" s="136"/>
      <c r="B77" s="136"/>
      <c r="C77" s="136"/>
      <c r="D77" s="136"/>
      <c r="E77" s="136"/>
      <c r="F77" s="136"/>
      <c r="G77" s="136"/>
      <c r="H77" s="136"/>
      <c r="I77" s="136"/>
      <c r="J77" s="136"/>
      <c r="K77" s="136"/>
    </row>
    <row r="78" spans="1:11" hidden="1" x14ac:dyDescent="0.2">
      <c r="A78" s="136"/>
      <c r="B78" s="136"/>
      <c r="C78" s="136"/>
      <c r="D78" s="136"/>
      <c r="E78" s="136"/>
      <c r="F78" s="136"/>
      <c r="G78" s="136"/>
      <c r="H78" s="136"/>
      <c r="I78" s="136"/>
      <c r="J78" s="136"/>
      <c r="K78" s="136"/>
    </row>
    <row r="79" spans="1:11" hidden="1" x14ac:dyDescent="0.2">
      <c r="A79" s="136"/>
      <c r="B79" s="136"/>
      <c r="C79" s="136"/>
      <c r="D79" s="136"/>
      <c r="E79" s="136"/>
      <c r="F79" s="136"/>
      <c r="G79" s="136"/>
      <c r="H79" s="136"/>
      <c r="I79" s="136"/>
      <c r="J79" s="136"/>
      <c r="K79" s="136"/>
    </row>
    <row r="80" spans="1:11" hidden="1" x14ac:dyDescent="0.2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</row>
    <row r="81" spans="1:11" hidden="1" x14ac:dyDescent="0.2">
      <c r="A81" s="136"/>
      <c r="B81" s="136"/>
      <c r="C81" s="136"/>
      <c r="D81" s="136"/>
      <c r="E81" s="136"/>
      <c r="F81" s="136"/>
      <c r="G81" s="136"/>
      <c r="H81" s="136"/>
      <c r="I81" s="136"/>
      <c r="J81" s="136"/>
      <c r="K81" s="136"/>
    </row>
    <row r="82" spans="1:11" hidden="1" x14ac:dyDescent="0.2">
      <c r="A82" s="136"/>
      <c r="B82" s="136"/>
      <c r="C82" s="136"/>
      <c r="D82" s="136"/>
      <c r="E82" s="136"/>
      <c r="F82" s="136"/>
      <c r="G82" s="136"/>
      <c r="H82" s="136"/>
      <c r="I82" s="136"/>
      <c r="J82" s="136"/>
      <c r="K82" s="136"/>
    </row>
    <row r="83" spans="1:11" hidden="1" x14ac:dyDescent="0.2">
      <c r="A83" s="136"/>
      <c r="B83" s="136"/>
      <c r="C83" s="136"/>
      <c r="D83" s="136"/>
      <c r="E83" s="136"/>
      <c r="F83" s="136"/>
      <c r="G83" s="136"/>
      <c r="H83" s="136"/>
      <c r="I83" s="136"/>
      <c r="J83" s="136"/>
      <c r="K83" s="136"/>
    </row>
    <row r="84" spans="1:11" hidden="1" x14ac:dyDescent="0.2">
      <c r="A84" s="136"/>
      <c r="B84" s="136"/>
      <c r="C84" s="136"/>
      <c r="D84" s="136"/>
      <c r="E84" s="136"/>
      <c r="F84" s="136"/>
      <c r="G84" s="136"/>
      <c r="H84" s="136"/>
      <c r="I84" s="136"/>
      <c r="J84" s="136"/>
      <c r="K84" s="136"/>
    </row>
    <row r="85" spans="1:11" hidden="1" x14ac:dyDescent="0.2">
      <c r="A85" s="136"/>
      <c r="B85" s="136"/>
      <c r="C85" s="136"/>
      <c r="D85" s="136"/>
      <c r="E85" s="136"/>
      <c r="F85" s="136"/>
      <c r="G85" s="136"/>
      <c r="H85" s="136"/>
      <c r="I85" s="136"/>
      <c r="J85" s="136"/>
      <c r="K85" s="136"/>
    </row>
    <row r="86" spans="1:11" hidden="1" x14ac:dyDescent="0.2">
      <c r="A86" s="136"/>
      <c r="B86" s="136"/>
      <c r="C86" s="136"/>
      <c r="D86" s="136"/>
      <c r="E86" s="136"/>
      <c r="F86" s="136"/>
      <c r="G86" s="136"/>
      <c r="H86" s="136"/>
      <c r="I86" s="136"/>
      <c r="J86" s="136"/>
      <c r="K86" s="136"/>
    </row>
    <row r="87" spans="1:11" hidden="1" x14ac:dyDescent="0.2">
      <c r="A87" s="136"/>
      <c r="B87" s="136"/>
      <c r="C87" s="136"/>
      <c r="D87" s="136"/>
      <c r="E87" s="136"/>
      <c r="F87" s="136"/>
      <c r="G87" s="136"/>
      <c r="H87" s="136"/>
      <c r="I87" s="136"/>
      <c r="J87" s="136"/>
      <c r="K87" s="136"/>
    </row>
    <row r="88" spans="1:11" hidden="1" x14ac:dyDescent="0.2">
      <c r="A88" s="136"/>
      <c r="B88" s="136"/>
      <c r="C88" s="136"/>
      <c r="D88" s="136"/>
      <c r="E88" s="136"/>
      <c r="F88" s="136"/>
      <c r="G88" s="136"/>
      <c r="H88" s="136"/>
      <c r="I88" s="136"/>
      <c r="J88" s="136"/>
      <c r="K88" s="136"/>
    </row>
    <row r="89" spans="1:11" hidden="1" x14ac:dyDescent="0.2">
      <c r="A89" s="136"/>
      <c r="B89" s="136"/>
      <c r="C89" s="136"/>
      <c r="D89" s="136"/>
      <c r="E89" s="136"/>
      <c r="F89" s="136"/>
      <c r="G89" s="136"/>
      <c r="H89" s="136"/>
      <c r="I89" s="136"/>
      <c r="J89" s="136"/>
      <c r="K89" s="136"/>
    </row>
    <row r="90" spans="1:11" hidden="1" x14ac:dyDescent="0.2">
      <c r="A90" s="136"/>
      <c r="B90" s="136"/>
      <c r="C90" s="136"/>
      <c r="D90" s="136"/>
      <c r="E90" s="136"/>
      <c r="F90" s="136"/>
      <c r="G90" s="136"/>
      <c r="H90" s="136"/>
      <c r="I90" s="136"/>
      <c r="J90" s="136"/>
      <c r="K90" s="136"/>
    </row>
    <row r="91" spans="1:11" hidden="1" x14ac:dyDescent="0.2">
      <c r="A91" s="136"/>
      <c r="B91" s="136"/>
      <c r="C91" s="136"/>
      <c r="D91" s="136"/>
      <c r="E91" s="136"/>
      <c r="F91" s="136"/>
      <c r="G91" s="136"/>
      <c r="H91" s="136"/>
      <c r="I91" s="136"/>
      <c r="J91" s="136"/>
      <c r="K91" s="136"/>
    </row>
    <row r="92" spans="1:11" hidden="1" x14ac:dyDescent="0.2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</row>
    <row r="93" spans="1:11" hidden="1" x14ac:dyDescent="0.2">
      <c r="A93" s="136"/>
      <c r="B93" s="136"/>
      <c r="C93" s="136"/>
      <c r="D93" s="136"/>
      <c r="E93" s="136"/>
      <c r="F93" s="136"/>
      <c r="G93" s="136"/>
      <c r="H93" s="136"/>
      <c r="I93" s="136"/>
      <c r="J93" s="136"/>
      <c r="K93" s="136"/>
    </row>
    <row r="94" spans="1:11" hidden="1" x14ac:dyDescent="0.2">
      <c r="A94" s="136"/>
      <c r="B94" s="136"/>
      <c r="C94" s="136"/>
      <c r="D94" s="136"/>
      <c r="E94" s="136"/>
      <c r="F94" s="136"/>
      <c r="G94" s="136"/>
      <c r="H94" s="136"/>
      <c r="I94" s="136"/>
      <c r="J94" s="136"/>
      <c r="K94" s="136"/>
    </row>
    <row r="95" spans="1:11" hidden="1" x14ac:dyDescent="0.2">
      <c r="A95" s="136"/>
      <c r="B95" s="136"/>
      <c r="C95" s="136"/>
      <c r="D95" s="136"/>
      <c r="E95" s="136"/>
      <c r="F95" s="136"/>
      <c r="G95" s="136"/>
      <c r="H95" s="136"/>
      <c r="I95" s="136"/>
      <c r="J95" s="136"/>
      <c r="K95" s="136"/>
    </row>
    <row r="96" spans="1:11" hidden="1" x14ac:dyDescent="0.2">
      <c r="A96" s="136"/>
      <c r="B96" s="136"/>
      <c r="C96" s="136"/>
      <c r="D96" s="136"/>
      <c r="E96" s="136"/>
      <c r="F96" s="136"/>
      <c r="G96" s="136"/>
      <c r="H96" s="136"/>
      <c r="I96" s="136"/>
      <c r="J96" s="136"/>
      <c r="K96" s="136"/>
    </row>
    <row r="97" spans="1:12" hidden="1" x14ac:dyDescent="0.2">
      <c r="A97" s="136"/>
      <c r="B97" s="136"/>
      <c r="C97" s="136"/>
      <c r="D97" s="136"/>
      <c r="E97" s="136"/>
      <c r="F97" s="136"/>
      <c r="G97" s="136"/>
      <c r="H97" s="136"/>
      <c r="I97" s="136"/>
      <c r="J97" s="136"/>
      <c r="K97" s="136"/>
    </row>
    <row r="98" spans="1:12" hidden="1" x14ac:dyDescent="0.2">
      <c r="A98" s="136"/>
      <c r="B98" s="136"/>
      <c r="C98" s="136"/>
      <c r="D98" s="136"/>
      <c r="E98" s="136"/>
      <c r="F98" s="136"/>
      <c r="G98" s="136"/>
      <c r="H98" s="136"/>
      <c r="I98" s="136"/>
      <c r="J98" s="136"/>
      <c r="K98" s="136"/>
    </row>
    <row r="99" spans="1:12" x14ac:dyDescent="0.2">
      <c r="A99" s="136"/>
      <c r="B99" s="136"/>
      <c r="C99" s="136"/>
      <c r="D99" s="136"/>
      <c r="E99" s="136"/>
      <c r="F99" s="136"/>
      <c r="G99" s="136"/>
      <c r="H99" s="136"/>
      <c r="I99" s="136"/>
      <c r="J99" s="136"/>
      <c r="K99" s="136"/>
    </row>
    <row r="100" spans="1:12" x14ac:dyDescent="0.2">
      <c r="A100" s="170" t="s">
        <v>83</v>
      </c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</row>
    <row r="101" spans="1:12" x14ac:dyDescent="0.2">
      <c r="A101" s="136"/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</row>
    <row r="102" spans="1:12" x14ac:dyDescent="0.2">
      <c r="A102" s="136"/>
      <c r="B102" s="4" t="s">
        <v>20</v>
      </c>
      <c r="C102" s="193" t="str">
        <f>IFERROR(INDEX(B$1:B$100,MATCH(B102,H$1:H$100,0)),"")</f>
        <v>Arija Rimbeniece (Võru)</v>
      </c>
      <c r="D102" s="184"/>
      <c r="E102" s="159">
        <v>13</v>
      </c>
      <c r="F102" s="159"/>
      <c r="G102" s="159"/>
      <c r="H102" s="140"/>
      <c r="I102" s="140"/>
      <c r="J102" s="136"/>
      <c r="K102" s="136"/>
      <c r="L102" s="136"/>
    </row>
    <row r="103" spans="1:12" x14ac:dyDescent="0.2">
      <c r="A103" s="136"/>
      <c r="B103" s="4"/>
      <c r="C103" s="201"/>
      <c r="D103" s="190"/>
      <c r="E103" s="182" t="str">
        <f>IF(COUNT(E102,E104)=2,IF(E102&gt;E104,C102,C104),"")</f>
        <v>Arija Rimbeniece (Võru)</v>
      </c>
      <c r="F103" s="140"/>
      <c r="G103" s="159">
        <v>13</v>
      </c>
      <c r="H103" s="140"/>
      <c r="I103" s="140"/>
      <c r="J103" s="136"/>
      <c r="K103" s="136"/>
      <c r="L103" s="136"/>
    </row>
    <row r="104" spans="1:12" x14ac:dyDescent="0.2">
      <c r="A104" s="136"/>
      <c r="B104" s="4" t="s">
        <v>21</v>
      </c>
      <c r="C104" s="191" t="str">
        <f>IFERROR(INDEX(B$1:B$100,MATCH(B104,H$1:H$100,0)),"")</f>
        <v>Ene-Malle Kutsar (Tartu)</v>
      </c>
      <c r="D104" s="186"/>
      <c r="E104" s="153">
        <v>6</v>
      </c>
      <c r="F104" s="174"/>
      <c r="G104" s="159"/>
      <c r="H104" s="140"/>
      <c r="I104" s="140"/>
      <c r="J104" s="136"/>
      <c r="K104" s="136"/>
      <c r="L104" s="136"/>
    </row>
    <row r="105" spans="1:12" ht="13.5" thickBot="1" x14ac:dyDescent="0.25">
      <c r="A105" s="136"/>
      <c r="B105" s="4"/>
      <c r="C105" s="192"/>
      <c r="D105" s="187"/>
      <c r="E105" s="156"/>
      <c r="F105" s="175"/>
      <c r="G105" s="159"/>
      <c r="H105" s="168" t="str">
        <f>IF(COUNT(G103,G107)=2,IF(G103&gt;G107,E103,E107),"")</f>
        <v>Arija Rimbeniece (Võru)</v>
      </c>
      <c r="I105" s="140"/>
      <c r="J105" s="136"/>
      <c r="K105" s="136"/>
      <c r="L105" s="136"/>
    </row>
    <row r="106" spans="1:12" x14ac:dyDescent="0.2">
      <c r="A106" s="136"/>
      <c r="B106" s="4" t="s">
        <v>23</v>
      </c>
      <c r="C106" s="193" t="str">
        <f>IFERROR(INDEX(B$1:B$100,MATCH(B106,H$1:H$100,0)),"")</f>
        <v>Elli Piller (Valga)</v>
      </c>
      <c r="D106" s="184"/>
      <c r="E106" s="225">
        <v>13</v>
      </c>
      <c r="F106" s="175"/>
      <c r="G106" s="195"/>
      <c r="H106" s="179" t="s">
        <v>78</v>
      </c>
      <c r="I106" s="178"/>
      <c r="J106" s="136"/>
      <c r="K106" s="136"/>
      <c r="L106" s="136"/>
    </row>
    <row r="107" spans="1:12" x14ac:dyDescent="0.2">
      <c r="A107" s="136"/>
      <c r="B107" s="4"/>
      <c r="C107" s="201"/>
      <c r="D107" s="190"/>
      <c r="E107" s="226" t="str">
        <f>IF(COUNT(E106,E108)=2,IF(E106&gt;E108,C106,C108),"")</f>
        <v>Elli Piller (Valga)</v>
      </c>
      <c r="F107" s="157"/>
      <c r="G107" s="153">
        <v>7</v>
      </c>
      <c r="H107" s="140"/>
      <c r="I107" s="140"/>
      <c r="J107" s="136"/>
      <c r="K107" s="136"/>
      <c r="L107" s="136"/>
    </row>
    <row r="108" spans="1:12" ht="13.5" thickBot="1" x14ac:dyDescent="0.25">
      <c r="A108" s="136"/>
      <c r="B108" s="4" t="s">
        <v>22</v>
      </c>
      <c r="C108" s="191" t="str">
        <f>IFERROR(INDEX(B$1:B$100,MATCH(B108,H$1:H$100,0)),"")</f>
        <v>Riina Laumets (Jõgeva)</v>
      </c>
      <c r="D108" s="186"/>
      <c r="E108" s="227">
        <v>5</v>
      </c>
      <c r="F108" s="159"/>
      <c r="G108" s="156"/>
      <c r="H108" s="168" t="str">
        <f>IF(COUNT(G103,G107)=2,IF(G103&lt;G107,E103,E107),"")</f>
        <v>Elli Piller (Valga)</v>
      </c>
      <c r="I108" s="158"/>
      <c r="J108" s="136"/>
      <c r="K108" s="136"/>
      <c r="L108" s="136"/>
    </row>
    <row r="109" spans="1:12" x14ac:dyDescent="0.2">
      <c r="A109" s="136"/>
      <c r="B109" s="136"/>
      <c r="C109" s="140"/>
      <c r="D109" s="140"/>
      <c r="E109" s="225"/>
      <c r="F109" s="159"/>
      <c r="G109" s="156"/>
      <c r="H109" s="179" t="s">
        <v>79</v>
      </c>
      <c r="I109" s="148"/>
      <c r="J109" s="136"/>
      <c r="K109" s="136"/>
      <c r="L109" s="136"/>
    </row>
    <row r="110" spans="1:12" x14ac:dyDescent="0.2">
      <c r="A110" s="136"/>
      <c r="B110" s="136"/>
      <c r="C110" s="140"/>
      <c r="D110" s="140"/>
      <c r="E110" s="172" t="str">
        <f>IF(COUNT(E102,E104)=2,IF(E102&lt;E104,C102,C104),"")</f>
        <v>Ene-Malle Kutsar (Tartu)</v>
      </c>
      <c r="F110" s="140"/>
      <c r="G110" s="159">
        <v>13</v>
      </c>
      <c r="H110" s="140"/>
      <c r="I110" s="140"/>
      <c r="J110" s="136"/>
      <c r="K110" s="136"/>
    </row>
    <row r="111" spans="1:12" ht="13.5" thickBot="1" x14ac:dyDescent="0.25">
      <c r="A111" s="136"/>
      <c r="B111" s="136"/>
      <c r="C111" s="140"/>
      <c r="D111" s="140"/>
      <c r="E111" s="220"/>
      <c r="F111" s="154"/>
      <c r="G111" s="158"/>
      <c r="H111" s="168" t="str">
        <f>IF(COUNT(G110,G112)=2,IF(G110&gt;G112,E110,E112),"")</f>
        <v>Ene-Malle Kutsar (Tartu)</v>
      </c>
      <c r="I111" s="158"/>
      <c r="J111" s="136"/>
      <c r="K111" s="136"/>
    </row>
    <row r="112" spans="1:12" x14ac:dyDescent="0.2">
      <c r="A112" s="136"/>
      <c r="B112" s="136"/>
      <c r="C112" s="140"/>
      <c r="D112" s="140"/>
      <c r="E112" s="181" t="str">
        <f>IF(COUNT(E106,E108)=2,IF(E106&lt;E108,C106,C108),"")</f>
        <v>Riina Laumets (Jõgeva)</v>
      </c>
      <c r="F112" s="157"/>
      <c r="G112" s="153">
        <v>9</v>
      </c>
      <c r="H112" s="160" t="s">
        <v>80</v>
      </c>
      <c r="I112" s="148"/>
      <c r="J112" s="136"/>
      <c r="K112" s="136"/>
    </row>
    <row r="113" spans="1:11" x14ac:dyDescent="0.2">
      <c r="A113" s="136"/>
      <c r="B113" s="136"/>
      <c r="C113" s="140"/>
      <c r="D113" s="140"/>
      <c r="E113" s="140"/>
      <c r="F113" s="140"/>
      <c r="G113" s="140"/>
      <c r="H113" s="148"/>
      <c r="I113" s="148"/>
      <c r="J113" s="136"/>
      <c r="K113" s="136"/>
    </row>
    <row r="114" spans="1:11" ht="13.5" thickBot="1" x14ac:dyDescent="0.25">
      <c r="A114" s="136"/>
      <c r="B114" s="136"/>
      <c r="C114" s="140"/>
      <c r="D114" s="140"/>
      <c r="E114" s="140"/>
      <c r="F114" s="140"/>
      <c r="G114" s="140"/>
      <c r="H114" s="168" t="str">
        <f>IF(COUNT(G110,G112)=2,IF(G110&lt;G112,E110,E112),"")</f>
        <v>Riina Laumets (Jõgeva)</v>
      </c>
      <c r="I114" s="158"/>
      <c r="J114" s="136"/>
      <c r="K114" s="136"/>
    </row>
    <row r="115" spans="1:11" x14ac:dyDescent="0.2">
      <c r="A115" s="136"/>
      <c r="B115" s="136"/>
      <c r="C115" s="140"/>
      <c r="D115" s="140"/>
      <c r="E115" s="148"/>
      <c r="F115" s="148"/>
      <c r="G115" s="140"/>
      <c r="H115" s="139" t="s">
        <v>24</v>
      </c>
      <c r="I115" s="140"/>
      <c r="J115" s="136"/>
      <c r="K115" s="136"/>
    </row>
    <row r="116" spans="1:11" x14ac:dyDescent="0.2">
      <c r="A116" s="136"/>
      <c r="B116" s="136"/>
      <c r="C116" s="136"/>
      <c r="D116" s="136"/>
      <c r="E116" s="136"/>
      <c r="F116" s="136"/>
      <c r="G116" s="136"/>
      <c r="H116" s="136"/>
      <c r="I116" s="136"/>
      <c r="J116" s="136"/>
      <c r="K116" s="136"/>
    </row>
    <row r="117" spans="1:11" x14ac:dyDescent="0.2">
      <c r="A117" s="170" t="s">
        <v>161</v>
      </c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</row>
    <row r="118" spans="1:11" x14ac:dyDescent="0.2">
      <c r="A118" s="136"/>
      <c r="B118" s="136"/>
      <c r="C118" s="136"/>
      <c r="D118" s="136"/>
      <c r="E118" s="136"/>
      <c r="F118" s="136"/>
      <c r="G118" s="136"/>
      <c r="H118" s="136"/>
      <c r="I118" s="136"/>
      <c r="J118" s="136"/>
      <c r="K118" s="136"/>
    </row>
    <row r="119" spans="1:11" x14ac:dyDescent="0.2">
      <c r="A119" s="136"/>
      <c r="B119" s="4" t="s">
        <v>26</v>
      </c>
      <c r="C119" s="193" t="str">
        <f>IFERROR(INDEX(B$1:B$100,MATCH(B119,H$1:H$100,0)),"")</f>
        <v>Ruti Samuel (Võru)</v>
      </c>
      <c r="D119" s="184"/>
      <c r="E119" s="159">
        <v>11</v>
      </c>
      <c r="F119" s="159"/>
      <c r="G119" s="159"/>
      <c r="H119" s="140"/>
      <c r="I119" s="140"/>
      <c r="J119" s="136"/>
      <c r="K119" s="136"/>
    </row>
    <row r="120" spans="1:11" x14ac:dyDescent="0.2">
      <c r="A120" s="136"/>
      <c r="B120" s="4"/>
      <c r="C120" s="201"/>
      <c r="D120" s="190"/>
      <c r="E120" s="182" t="str">
        <f>IF(COUNT(E119,E121)=2,IF(E119&gt;E121,C119,C121),"")</f>
        <v>Vaige Ant (Jõgeva)</v>
      </c>
      <c r="F120" s="140"/>
      <c r="G120" s="159">
        <v>13</v>
      </c>
      <c r="H120" s="140"/>
      <c r="I120" s="140"/>
      <c r="J120" s="136"/>
      <c r="K120" s="136"/>
    </row>
    <row r="121" spans="1:11" x14ac:dyDescent="0.2">
      <c r="A121" s="136"/>
      <c r="B121" s="4" t="s">
        <v>29</v>
      </c>
      <c r="C121" s="191" t="str">
        <f>IFERROR(INDEX(B$1:B$100,MATCH(B121,H$1:H$100,0)),"")</f>
        <v>Vaige Ant (Jõgeva)</v>
      </c>
      <c r="D121" s="186"/>
      <c r="E121" s="153">
        <v>13</v>
      </c>
      <c r="F121" s="174"/>
      <c r="G121" s="159"/>
      <c r="H121" s="140"/>
      <c r="I121" s="140"/>
      <c r="J121" s="136"/>
      <c r="K121" s="136"/>
    </row>
    <row r="122" spans="1:11" ht="13.5" thickBot="1" x14ac:dyDescent="0.25">
      <c r="A122" s="136"/>
      <c r="B122" s="4"/>
      <c r="C122" s="192"/>
      <c r="D122" s="187"/>
      <c r="E122" s="156"/>
      <c r="F122" s="175"/>
      <c r="G122" s="159"/>
      <c r="H122" s="168" t="str">
        <f>IF(COUNT(G120,G124)=2,IF(G120&gt;G124,E120,E124),"")</f>
        <v>Vaige Ant (Jõgeva)</v>
      </c>
      <c r="I122" s="140"/>
      <c r="J122" s="136"/>
      <c r="K122" s="136"/>
    </row>
    <row r="123" spans="1:11" x14ac:dyDescent="0.2">
      <c r="A123" s="136"/>
      <c r="B123" s="4" t="s">
        <v>25</v>
      </c>
      <c r="C123" s="193" t="str">
        <f>IFERROR(INDEX(B$1:B$100,MATCH(B123,H$1:H$100,0)),"")</f>
        <v>Agnes Sirkel (Tartu)</v>
      </c>
      <c r="D123" s="184"/>
      <c r="E123" s="225">
        <v>13</v>
      </c>
      <c r="F123" s="175"/>
      <c r="G123" s="195"/>
      <c r="H123" s="179" t="s">
        <v>27</v>
      </c>
      <c r="I123" s="178"/>
    </row>
    <row r="124" spans="1:11" x14ac:dyDescent="0.2">
      <c r="A124" s="136"/>
      <c r="B124" s="4"/>
      <c r="C124" s="201"/>
      <c r="D124" s="190"/>
      <c r="E124" s="226" t="str">
        <f>IF(COUNT(E123,E125)=2,IF(E123&gt;E125,C123,C125),"")</f>
        <v>Agnes Sirkel (Tartu)</v>
      </c>
      <c r="F124" s="157"/>
      <c r="G124" s="153">
        <v>5</v>
      </c>
      <c r="H124" s="140"/>
      <c r="I124" s="140"/>
    </row>
    <row r="125" spans="1:11" ht="13.5" thickBot="1" x14ac:dyDescent="0.25">
      <c r="A125" s="136"/>
      <c r="B125" s="4"/>
      <c r="C125" s="191" t="s">
        <v>142</v>
      </c>
      <c r="D125" s="186"/>
      <c r="E125" s="227">
        <v>0</v>
      </c>
      <c r="F125" s="159"/>
      <c r="G125" s="156"/>
      <c r="H125" s="168" t="str">
        <f>IF(COUNT(G120,G124)=2,IF(G120&lt;G124,E120,E124),"")</f>
        <v>Agnes Sirkel (Tartu)</v>
      </c>
      <c r="I125" s="158"/>
    </row>
    <row r="126" spans="1:11" x14ac:dyDescent="0.2">
      <c r="A126" s="136"/>
      <c r="B126" s="136"/>
      <c r="C126" s="140"/>
      <c r="D126" s="140"/>
      <c r="E126" s="225"/>
      <c r="F126" s="159"/>
      <c r="G126" s="156"/>
      <c r="H126" s="179" t="s">
        <v>28</v>
      </c>
      <c r="I126" s="148"/>
    </row>
    <row r="127" spans="1:11" x14ac:dyDescent="0.2">
      <c r="A127" s="136"/>
      <c r="B127" s="136"/>
      <c r="C127" s="140"/>
      <c r="D127" s="140"/>
      <c r="E127" s="172" t="str">
        <f>IF(COUNT(E119,E121)=2,IF(E119&lt;E121,C119,C121),"")</f>
        <v>Ruti Samuel (Võru)</v>
      </c>
      <c r="F127" s="140"/>
      <c r="G127" s="159">
        <v>13</v>
      </c>
      <c r="H127" s="140"/>
      <c r="I127" s="140"/>
    </row>
    <row r="128" spans="1:11" ht="13.5" thickBot="1" x14ac:dyDescent="0.25">
      <c r="A128" s="136"/>
      <c r="B128" s="136"/>
      <c r="C128" s="140"/>
      <c r="D128" s="140"/>
      <c r="E128" s="220"/>
      <c r="F128" s="154"/>
      <c r="G128" s="158"/>
      <c r="H128" s="168" t="str">
        <f>IF(COUNT(G127,G129)=2,IF(G127&gt;G129,E127,E129),"")</f>
        <v>Ruti Samuel (Võru)</v>
      </c>
      <c r="I128" s="158"/>
    </row>
    <row r="129" spans="1:9" x14ac:dyDescent="0.2">
      <c r="A129" s="136"/>
      <c r="B129" s="136"/>
      <c r="C129" s="140"/>
      <c r="D129" s="140"/>
      <c r="E129" s="181" t="str">
        <f>IF(COUNT(E123,E125)=2,IF(E123&lt;E125,C123,C125),"")</f>
        <v>-</v>
      </c>
      <c r="F129" s="157"/>
      <c r="G129" s="153">
        <v>0</v>
      </c>
      <c r="H129" s="160" t="s">
        <v>31</v>
      </c>
      <c r="I129" s="148"/>
    </row>
    <row r="130" spans="1:9" x14ac:dyDescent="0.2">
      <c r="A130" s="136"/>
      <c r="B130" s="136"/>
      <c r="C130" s="140"/>
      <c r="D130" s="140"/>
      <c r="E130" s="140"/>
      <c r="F130" s="140"/>
      <c r="G130" s="140"/>
      <c r="H130" s="148"/>
      <c r="I130" s="148"/>
    </row>
    <row r="131" spans="1:9" ht="13.5" thickBot="1" x14ac:dyDescent="0.25">
      <c r="A131" s="136"/>
      <c r="B131" s="136"/>
      <c r="C131" s="140"/>
      <c r="D131" s="140"/>
      <c r="E131" s="140"/>
      <c r="F131" s="140"/>
      <c r="G131" s="140"/>
      <c r="H131" s="168" t="str">
        <f>IF(COUNT(G127,G129)=2,IF(G127&lt;G129,E127,E129),"")</f>
        <v>-</v>
      </c>
      <c r="I131" s="158"/>
    </row>
    <row r="132" spans="1:9" x14ac:dyDescent="0.2">
      <c r="A132" s="136"/>
      <c r="B132" s="136"/>
      <c r="C132" s="140"/>
      <c r="D132" s="140"/>
      <c r="E132" s="148"/>
      <c r="F132" s="148"/>
      <c r="G132" s="140"/>
      <c r="H132" s="139"/>
      <c r="I132" s="140"/>
    </row>
    <row r="133" spans="1:9" hidden="1" x14ac:dyDescent="0.2"/>
    <row r="134" spans="1:9" hidden="1" x14ac:dyDescent="0.2"/>
    <row r="135" spans="1:9" hidden="1" x14ac:dyDescent="0.2"/>
    <row r="136" spans="1:9" hidden="1" x14ac:dyDescent="0.2"/>
    <row r="137" spans="1:9" hidden="1" x14ac:dyDescent="0.2"/>
    <row r="138" spans="1:9" hidden="1" x14ac:dyDescent="0.2"/>
    <row r="139" spans="1:9" hidden="1" x14ac:dyDescent="0.2"/>
    <row r="140" spans="1:9" hidden="1" x14ac:dyDescent="0.2"/>
    <row r="141" spans="1:9" hidden="1" x14ac:dyDescent="0.2"/>
    <row r="142" spans="1:9" hidden="1" x14ac:dyDescent="0.2"/>
    <row r="143" spans="1:9" hidden="1" x14ac:dyDescent="0.2"/>
    <row r="144" spans="1:9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5" hidden="1" x14ac:dyDescent="0.2"/>
    <row r="290" spans="1:35" hidden="1" x14ac:dyDescent="0.2"/>
    <row r="291" spans="1:35" hidden="1" x14ac:dyDescent="0.2"/>
    <row r="292" spans="1:35" hidden="1" x14ac:dyDescent="0.2"/>
    <row r="293" spans="1:35" hidden="1" x14ac:dyDescent="0.2"/>
    <row r="294" spans="1:35" hidden="1" x14ac:dyDescent="0.2"/>
    <row r="295" spans="1:35" hidden="1" x14ac:dyDescent="0.2"/>
    <row r="296" spans="1:35" hidden="1" x14ac:dyDescent="0.2"/>
    <row r="297" spans="1:35" hidden="1" x14ac:dyDescent="0.2"/>
    <row r="299" spans="1:35" x14ac:dyDescent="0.2">
      <c r="A299" s="2" t="s">
        <v>45</v>
      </c>
      <c r="B299" s="47" t="s">
        <v>57</v>
      </c>
      <c r="C299" s="48"/>
      <c r="D299" s="19" t="s">
        <v>34</v>
      </c>
      <c r="E299" s="19" t="s">
        <v>58</v>
      </c>
      <c r="R299" s="135" t="s">
        <v>56</v>
      </c>
      <c r="S299" s="232">
        <v>2.0000000000000002E-5</v>
      </c>
      <c r="T299" s="233" t="s">
        <v>69</v>
      </c>
      <c r="U299" s="233" t="s">
        <v>70</v>
      </c>
      <c r="V299" s="234" t="s">
        <v>59</v>
      </c>
      <c r="W299" s="233" t="s">
        <v>71</v>
      </c>
      <c r="X299" s="233" t="s">
        <v>72</v>
      </c>
      <c r="Y299" s="233" t="s">
        <v>63</v>
      </c>
      <c r="Z299" s="233" t="s">
        <v>66</v>
      </c>
      <c r="AA299" s="233" t="s">
        <v>73</v>
      </c>
      <c r="AB299" s="233" t="s">
        <v>74</v>
      </c>
      <c r="AC299" s="233" t="s">
        <v>75</v>
      </c>
      <c r="AD299" s="233" t="s">
        <v>64</v>
      </c>
      <c r="AE299" s="233" t="s">
        <v>61</v>
      </c>
      <c r="AF299" s="233" t="s">
        <v>60</v>
      </c>
      <c r="AG299" s="233" t="s">
        <v>65</v>
      </c>
      <c r="AH299" s="233" t="s">
        <v>62</v>
      </c>
      <c r="AI299" s="233" t="s">
        <v>157</v>
      </c>
    </row>
    <row r="300" spans="1:35" x14ac:dyDescent="0.2">
      <c r="A300" s="2">
        <v>1</v>
      </c>
      <c r="B300" s="49" t="str">
        <f>IFERROR(INDEX(H$100:H$300,MATCH(A300&amp;". koht",H$101:H$301,0)),"")</f>
        <v>Arija Rimbeniece (Võru)</v>
      </c>
      <c r="C300" s="81"/>
      <c r="D300" s="80">
        <f>IFERROR(INDEX(Nimed!C:C,MATCH(B:B,Nimed!B:B,0)),"")</f>
        <v>15611</v>
      </c>
      <c r="E300" s="75">
        <f>IF(LEN(B301)&gt;0,11,"")</f>
        <v>11</v>
      </c>
      <c r="R300" s="235" t="str">
        <f t="shared" ref="R300:R306" si="0">IFERROR(MID(B300,FIND("(",B300)+1,FIND(")",B300)-FIND("(",B300)-1),"")</f>
        <v>Võru</v>
      </c>
      <c r="S300" s="236">
        <f>E300+S$299</f>
        <v>11.000019999999999</v>
      </c>
      <c r="T300" s="236" t="str">
        <f t="shared" ref="T300:AH306" si="1">IF($R300=T$299,$S300,"")</f>
        <v/>
      </c>
      <c r="U300" s="236" t="str">
        <f t="shared" si="1"/>
        <v/>
      </c>
      <c r="V300" s="236" t="str">
        <f>IF($R300=V$299,$S300,"")</f>
        <v/>
      </c>
      <c r="W300" s="236" t="str">
        <f t="shared" ref="W300:AI306" si="2">IF($R300=W$299,$S300,"")</f>
        <v/>
      </c>
      <c r="X300" s="236" t="str">
        <f t="shared" si="2"/>
        <v/>
      </c>
      <c r="Y300" s="236" t="str">
        <f t="shared" si="2"/>
        <v/>
      </c>
      <c r="Z300" s="236" t="str">
        <f t="shared" si="2"/>
        <v/>
      </c>
      <c r="AA300" s="236" t="str">
        <f t="shared" si="2"/>
        <v/>
      </c>
      <c r="AB300" s="236" t="str">
        <f t="shared" si="2"/>
        <v/>
      </c>
      <c r="AC300" s="236" t="str">
        <f t="shared" si="2"/>
        <v/>
      </c>
      <c r="AD300" s="236" t="str">
        <f t="shared" si="2"/>
        <v/>
      </c>
      <c r="AE300" s="236" t="str">
        <f t="shared" si="2"/>
        <v/>
      </c>
      <c r="AF300" s="236" t="str">
        <f t="shared" si="2"/>
        <v/>
      </c>
      <c r="AG300" s="236" t="str">
        <f t="shared" si="2"/>
        <v/>
      </c>
      <c r="AH300" s="236">
        <f t="shared" si="2"/>
        <v>11.000019999999999</v>
      </c>
      <c r="AI300" s="236" t="str">
        <f t="shared" si="2"/>
        <v/>
      </c>
    </row>
    <row r="301" spans="1:35" x14ac:dyDescent="0.2">
      <c r="A301" s="2">
        <v>2</v>
      </c>
      <c r="B301" s="50" t="str">
        <f t="shared" ref="B301:B303" si="3">IFERROR(INDEX(H$100:H$300,MATCH(A301&amp;". koht",H$101:H$301,0)),"")</f>
        <v>Elli Piller (Valga)</v>
      </c>
      <c r="C301" s="82"/>
      <c r="D301" s="80">
        <f>IFERROR(INDEX(Nimed!C:C,MATCH(B:B,Nimed!B:B,0)),"")</f>
        <v>15139</v>
      </c>
      <c r="E301" s="75">
        <f>IF(LEN(B301)&gt;0,9,"")</f>
        <v>9</v>
      </c>
      <c r="R301" s="235" t="str">
        <f t="shared" si="0"/>
        <v>Valga</v>
      </c>
      <c r="S301" s="236">
        <f t="shared" ref="S301:S303" si="4">E301+S$299</f>
        <v>9.0000199999999992</v>
      </c>
      <c r="T301" s="236" t="str">
        <f t="shared" si="1"/>
        <v/>
      </c>
      <c r="U301" s="236" t="str">
        <f t="shared" si="1"/>
        <v/>
      </c>
      <c r="V301" s="236" t="str">
        <f t="shared" si="1"/>
        <v/>
      </c>
      <c r="W301" s="236" t="str">
        <f t="shared" si="1"/>
        <v/>
      </c>
      <c r="X301" s="236" t="str">
        <f t="shared" si="1"/>
        <v/>
      </c>
      <c r="Y301" s="236" t="str">
        <f t="shared" si="1"/>
        <v/>
      </c>
      <c r="Z301" s="236" t="str">
        <f t="shared" si="1"/>
        <v/>
      </c>
      <c r="AA301" s="236" t="str">
        <f t="shared" si="1"/>
        <v/>
      </c>
      <c r="AB301" s="236" t="str">
        <f t="shared" si="1"/>
        <v/>
      </c>
      <c r="AC301" s="236" t="str">
        <f t="shared" si="1"/>
        <v/>
      </c>
      <c r="AD301" s="236" t="str">
        <f t="shared" si="1"/>
        <v/>
      </c>
      <c r="AE301" s="236" t="str">
        <f t="shared" si="1"/>
        <v/>
      </c>
      <c r="AF301" s="236">
        <f t="shared" si="1"/>
        <v>9.0000199999999992</v>
      </c>
      <c r="AG301" s="236" t="str">
        <f t="shared" si="1"/>
        <v/>
      </c>
      <c r="AH301" s="236" t="str">
        <f t="shared" si="1"/>
        <v/>
      </c>
      <c r="AI301" s="236" t="str">
        <f t="shared" si="2"/>
        <v/>
      </c>
    </row>
    <row r="302" spans="1:35" x14ac:dyDescent="0.2">
      <c r="A302" s="2">
        <v>3</v>
      </c>
      <c r="B302" s="51" t="str">
        <f t="shared" si="3"/>
        <v>Ene-Malle Kutsar (Tartu)</v>
      </c>
      <c r="C302" s="83"/>
      <c r="D302" s="80">
        <f>IFERROR(INDEX(Nimed!C:C,MATCH(B:B,Nimed!B:B,0)),"")</f>
        <v>16208</v>
      </c>
      <c r="E302" s="75">
        <f>IF(LEN(B302)&gt;0,IF(E301-1&gt;=1,E301-1,0),"")</f>
        <v>8</v>
      </c>
      <c r="R302" s="235" t="str">
        <f t="shared" si="0"/>
        <v>Tartu</v>
      </c>
      <c r="S302" s="236">
        <f t="shared" si="4"/>
        <v>8.0000199999999992</v>
      </c>
      <c r="T302" s="236" t="str">
        <f t="shared" si="1"/>
        <v/>
      </c>
      <c r="U302" s="236" t="str">
        <f t="shared" si="1"/>
        <v/>
      </c>
      <c r="V302" s="236" t="str">
        <f t="shared" si="1"/>
        <v/>
      </c>
      <c r="W302" s="236" t="str">
        <f t="shared" si="2"/>
        <v/>
      </c>
      <c r="X302" s="236" t="str">
        <f t="shared" si="2"/>
        <v/>
      </c>
      <c r="Y302" s="236" t="str">
        <f t="shared" si="2"/>
        <v/>
      </c>
      <c r="Z302" s="236" t="str">
        <f t="shared" si="2"/>
        <v/>
      </c>
      <c r="AA302" s="236" t="str">
        <f t="shared" si="2"/>
        <v/>
      </c>
      <c r="AB302" s="236" t="str">
        <f t="shared" si="2"/>
        <v/>
      </c>
      <c r="AC302" s="236" t="str">
        <f t="shared" si="2"/>
        <v/>
      </c>
      <c r="AD302" s="236" t="str">
        <f t="shared" si="2"/>
        <v/>
      </c>
      <c r="AE302" s="236">
        <f t="shared" si="2"/>
        <v>8.0000199999999992</v>
      </c>
      <c r="AF302" s="236" t="str">
        <f t="shared" si="2"/>
        <v/>
      </c>
      <c r="AG302" s="236" t="str">
        <f t="shared" si="2"/>
        <v/>
      </c>
      <c r="AH302" s="236" t="str">
        <f t="shared" si="2"/>
        <v/>
      </c>
      <c r="AI302" s="236" t="str">
        <f t="shared" si="2"/>
        <v/>
      </c>
    </row>
    <row r="303" spans="1:35" x14ac:dyDescent="0.2">
      <c r="A303" s="2">
        <v>4</v>
      </c>
      <c r="B303" s="52" t="str">
        <f t="shared" si="3"/>
        <v>Riina Laumets (Jõgeva)</v>
      </c>
      <c r="C303" s="84"/>
      <c r="D303" s="80">
        <f>IFERROR(INDEX(Nimed!C:C,MATCH(B:B,Nimed!B:B,0)),"")</f>
        <v>17200</v>
      </c>
      <c r="E303" s="75">
        <f>IF(LEN(B303)&gt;0,IF(E302-1&gt;=1,E302-1,0),"")</f>
        <v>7</v>
      </c>
      <c r="R303" s="235" t="str">
        <f t="shared" si="0"/>
        <v>Jõgeva</v>
      </c>
      <c r="S303" s="236">
        <f t="shared" si="4"/>
        <v>7.0000200000000001</v>
      </c>
      <c r="T303" s="236" t="str">
        <f t="shared" si="1"/>
        <v/>
      </c>
      <c r="U303" s="236" t="str">
        <f t="shared" si="1"/>
        <v/>
      </c>
      <c r="V303" s="236" t="str">
        <f t="shared" si="1"/>
        <v/>
      </c>
      <c r="W303" s="236">
        <f t="shared" si="2"/>
        <v>7.0000200000000001</v>
      </c>
      <c r="X303" s="236" t="str">
        <f t="shared" si="2"/>
        <v/>
      </c>
      <c r="Y303" s="236" t="str">
        <f t="shared" si="2"/>
        <v/>
      </c>
      <c r="Z303" s="236" t="str">
        <f t="shared" si="2"/>
        <v/>
      </c>
      <c r="AA303" s="236" t="str">
        <f t="shared" si="2"/>
        <v/>
      </c>
      <c r="AB303" s="236" t="str">
        <f t="shared" si="2"/>
        <v/>
      </c>
      <c r="AC303" s="236" t="str">
        <f t="shared" si="2"/>
        <v/>
      </c>
      <c r="AD303" s="236" t="str">
        <f t="shared" si="2"/>
        <v/>
      </c>
      <c r="AE303" s="236" t="str">
        <f t="shared" si="2"/>
        <v/>
      </c>
      <c r="AF303" s="236" t="str">
        <f t="shared" si="2"/>
        <v/>
      </c>
      <c r="AG303" s="236" t="str">
        <f t="shared" si="2"/>
        <v/>
      </c>
      <c r="AH303" s="236" t="str">
        <f t="shared" si="2"/>
        <v/>
      </c>
      <c r="AI303" s="236" t="str">
        <f t="shared" si="2"/>
        <v/>
      </c>
    </row>
    <row r="304" spans="1:35" x14ac:dyDescent="0.2">
      <c r="A304" s="2">
        <v>5</v>
      </c>
      <c r="B304" s="52" t="str">
        <f t="shared" ref="B304:B306" si="5">IFERROR(INDEX(H$100:H$300,MATCH(A304&amp;". koht",H$101:H$301,0)),"")</f>
        <v>Vaige Ant (Jõgeva)</v>
      </c>
      <c r="C304" s="212"/>
      <c r="D304" s="80">
        <f>IFERROR(INDEX(Nimed!C:C,MATCH(B:B,Nimed!B:B,0)),"")</f>
        <v>14020</v>
      </c>
      <c r="E304" s="75">
        <f t="shared" ref="E304:E306" si="6">IF(LEN(B304)&gt;0,IF(E303-1&gt;=1,E303-1,0),"")</f>
        <v>6</v>
      </c>
      <c r="F304" s="136"/>
      <c r="G304" s="136"/>
      <c r="H304" s="136"/>
      <c r="I304" s="136"/>
      <c r="J304" s="136"/>
      <c r="K304" s="136"/>
      <c r="L304" s="136"/>
      <c r="M304" s="136"/>
      <c r="N304" s="136"/>
      <c r="O304" s="136"/>
      <c r="P304" s="136"/>
      <c r="Q304" s="136"/>
      <c r="R304" s="235" t="str">
        <f t="shared" si="0"/>
        <v>Jõgeva</v>
      </c>
      <c r="S304" s="236">
        <f t="shared" ref="S304:S306" si="7">E304+S$299</f>
        <v>6.0000200000000001</v>
      </c>
      <c r="T304" s="236" t="str">
        <f t="shared" si="1"/>
        <v/>
      </c>
      <c r="U304" s="236" t="str">
        <f t="shared" si="1"/>
        <v/>
      </c>
      <c r="V304" s="236" t="str">
        <f t="shared" si="1"/>
        <v/>
      </c>
      <c r="W304" s="236">
        <f t="shared" si="1"/>
        <v>6.0000200000000001</v>
      </c>
      <c r="X304" s="236" t="str">
        <f t="shared" si="1"/>
        <v/>
      </c>
      <c r="Y304" s="236" t="str">
        <f t="shared" si="1"/>
        <v/>
      </c>
      <c r="Z304" s="236" t="str">
        <f t="shared" si="1"/>
        <v/>
      </c>
      <c r="AA304" s="236" t="str">
        <f t="shared" si="1"/>
        <v/>
      </c>
      <c r="AB304" s="236" t="str">
        <f t="shared" si="1"/>
        <v/>
      </c>
      <c r="AC304" s="236" t="str">
        <f t="shared" si="1"/>
        <v/>
      </c>
      <c r="AD304" s="236" t="str">
        <f t="shared" si="1"/>
        <v/>
      </c>
      <c r="AE304" s="236" t="str">
        <f t="shared" si="1"/>
        <v/>
      </c>
      <c r="AF304" s="236" t="str">
        <f t="shared" si="1"/>
        <v/>
      </c>
      <c r="AG304" s="236" t="str">
        <f t="shared" si="1"/>
        <v/>
      </c>
      <c r="AH304" s="236" t="str">
        <f t="shared" si="1"/>
        <v/>
      </c>
      <c r="AI304" s="236" t="str">
        <f t="shared" si="2"/>
        <v/>
      </c>
    </row>
    <row r="305" spans="1:36" x14ac:dyDescent="0.2">
      <c r="A305" s="2">
        <v>6</v>
      </c>
      <c r="B305" s="52" t="str">
        <f t="shared" si="5"/>
        <v>Agnes Sirkel (Tartu)</v>
      </c>
      <c r="C305" s="212"/>
      <c r="D305" s="80">
        <f>IFERROR(INDEX(Nimed!C:C,MATCH(B:B,Nimed!B:B,0)),"")</f>
        <v>11652</v>
      </c>
      <c r="E305" s="75">
        <f t="shared" si="6"/>
        <v>5</v>
      </c>
      <c r="F305" s="136"/>
      <c r="G305" s="136"/>
      <c r="H305" s="136"/>
      <c r="I305" s="136"/>
      <c r="J305" s="136"/>
      <c r="K305" s="136"/>
      <c r="L305" s="136"/>
      <c r="M305" s="136"/>
      <c r="N305" s="136"/>
      <c r="O305" s="136"/>
      <c r="P305" s="136"/>
      <c r="Q305" s="136"/>
      <c r="R305" s="235" t="str">
        <f t="shared" si="0"/>
        <v>Tartu</v>
      </c>
      <c r="S305" s="236">
        <f t="shared" si="7"/>
        <v>5.0000200000000001</v>
      </c>
      <c r="T305" s="236" t="str">
        <f t="shared" si="1"/>
        <v/>
      </c>
      <c r="U305" s="236" t="str">
        <f t="shared" si="1"/>
        <v/>
      </c>
      <c r="V305" s="236" t="str">
        <f t="shared" si="1"/>
        <v/>
      </c>
      <c r="W305" s="236" t="str">
        <f t="shared" si="2"/>
        <v/>
      </c>
      <c r="X305" s="236" t="str">
        <f t="shared" si="2"/>
        <v/>
      </c>
      <c r="Y305" s="236" t="str">
        <f t="shared" si="2"/>
        <v/>
      </c>
      <c r="Z305" s="236" t="str">
        <f t="shared" si="2"/>
        <v/>
      </c>
      <c r="AA305" s="236" t="str">
        <f t="shared" si="2"/>
        <v/>
      </c>
      <c r="AB305" s="236" t="str">
        <f t="shared" si="2"/>
        <v/>
      </c>
      <c r="AC305" s="236" t="str">
        <f t="shared" si="2"/>
        <v/>
      </c>
      <c r="AD305" s="236" t="str">
        <f t="shared" si="2"/>
        <v/>
      </c>
      <c r="AE305" s="236">
        <f t="shared" si="2"/>
        <v>5.0000200000000001</v>
      </c>
      <c r="AF305" s="236" t="str">
        <f t="shared" si="2"/>
        <v/>
      </c>
      <c r="AG305" s="236" t="str">
        <f t="shared" si="2"/>
        <v/>
      </c>
      <c r="AH305" s="236" t="str">
        <f t="shared" si="2"/>
        <v/>
      </c>
      <c r="AI305" s="236" t="str">
        <f t="shared" si="2"/>
        <v/>
      </c>
    </row>
    <row r="306" spans="1:36" x14ac:dyDescent="0.2">
      <c r="A306" s="2">
        <v>7</v>
      </c>
      <c r="B306" s="52" t="str">
        <f t="shared" si="5"/>
        <v>Ruti Samuel (Võru)</v>
      </c>
      <c r="C306" s="84"/>
      <c r="D306" s="80">
        <f>IFERROR(INDEX(Nimed!C:C,MATCH(B:B,Nimed!B:B,0)),"")</f>
        <v>18498</v>
      </c>
      <c r="E306" s="75">
        <f t="shared" si="6"/>
        <v>4</v>
      </c>
      <c r="F306" s="136"/>
      <c r="G306" s="136"/>
      <c r="H306" s="136"/>
      <c r="I306" s="136"/>
      <c r="J306" s="136"/>
      <c r="K306" s="136"/>
      <c r="L306" s="136"/>
      <c r="M306" s="136"/>
      <c r="N306" s="136"/>
      <c r="O306" s="136"/>
      <c r="P306" s="136"/>
      <c r="Q306" s="136"/>
      <c r="R306" s="235" t="str">
        <f t="shared" si="0"/>
        <v>Võru</v>
      </c>
      <c r="S306" s="236">
        <f t="shared" si="7"/>
        <v>4.0000200000000001</v>
      </c>
      <c r="T306" s="236" t="str">
        <f t="shared" si="1"/>
        <v/>
      </c>
      <c r="U306" s="236" t="str">
        <f t="shared" si="1"/>
        <v/>
      </c>
      <c r="V306" s="236" t="str">
        <f t="shared" si="1"/>
        <v/>
      </c>
      <c r="W306" s="236" t="str">
        <f t="shared" si="2"/>
        <v/>
      </c>
      <c r="X306" s="236" t="str">
        <f t="shared" si="2"/>
        <v/>
      </c>
      <c r="Y306" s="236" t="str">
        <f t="shared" si="2"/>
        <v/>
      </c>
      <c r="Z306" s="236" t="str">
        <f t="shared" si="2"/>
        <v/>
      </c>
      <c r="AA306" s="236" t="str">
        <f t="shared" si="2"/>
        <v/>
      </c>
      <c r="AB306" s="236" t="str">
        <f t="shared" si="2"/>
        <v/>
      </c>
      <c r="AC306" s="236" t="str">
        <f t="shared" si="2"/>
        <v/>
      </c>
      <c r="AD306" s="236" t="str">
        <f t="shared" si="2"/>
        <v/>
      </c>
      <c r="AE306" s="236" t="str">
        <f t="shared" si="2"/>
        <v/>
      </c>
      <c r="AF306" s="236" t="str">
        <f t="shared" si="2"/>
        <v/>
      </c>
      <c r="AG306" s="236" t="str">
        <f t="shared" si="2"/>
        <v/>
      </c>
      <c r="AH306" s="236">
        <f t="shared" si="2"/>
        <v>4.0000200000000001</v>
      </c>
      <c r="AI306" s="236" t="str">
        <f t="shared" si="2"/>
        <v/>
      </c>
    </row>
    <row r="307" spans="1:36" x14ac:dyDescent="0.2">
      <c r="AH307" s="136"/>
      <c r="AI307" s="136"/>
      <c r="AJ307" s="136"/>
    </row>
    <row r="308" spans="1:36" x14ac:dyDescent="0.2">
      <c r="AH308" s="136"/>
      <c r="AI308" s="136"/>
      <c r="AJ308" s="136"/>
    </row>
    <row r="309" spans="1:36" x14ac:dyDescent="0.2">
      <c r="AH309" s="136"/>
      <c r="AI309" s="136"/>
      <c r="AJ309" s="136"/>
    </row>
    <row r="310" spans="1:36" x14ac:dyDescent="0.2">
      <c r="AH310" s="136"/>
      <c r="AI310" s="136"/>
      <c r="AJ310" s="136"/>
    </row>
    <row r="311" spans="1:36" x14ac:dyDescent="0.2">
      <c r="AH311" s="136"/>
      <c r="AI311" s="136"/>
      <c r="AJ311" s="136"/>
    </row>
    <row r="312" spans="1:36" x14ac:dyDescent="0.2">
      <c r="AH312" s="136"/>
      <c r="AI312" s="136"/>
      <c r="AJ312" s="136"/>
    </row>
  </sheetData>
  <sortState ref="B32:C37">
    <sortCondition ref="B32"/>
  </sortState>
  <conditionalFormatting sqref="C13:F16 C7:F11">
    <cfRule type="cellIs" dxfId="18" priority="22" stopIfTrue="1" operator="equal">
      <formula>13</formula>
    </cfRule>
  </conditionalFormatting>
  <conditionalFormatting sqref="A1:H21 A38:H116 A133:H299 A302:H1048576 A300:D301 F300:H301">
    <cfRule type="containsText" dxfId="17" priority="20" operator="containsText" text="I-Viru">
      <formula>NOT(ISERROR(SEARCH("I-Viru",A1)))</formula>
    </cfRule>
  </conditionalFormatting>
  <conditionalFormatting sqref="A299:E299 A302:E306 A300:D301">
    <cfRule type="containsText" dxfId="16" priority="39" operator="containsText" text="I-Viru">
      <formula>NOT(ISERROR(SEARCH("I-Viru",A299)))</formula>
    </cfRule>
  </conditionalFormatting>
  <conditionalFormatting sqref="A38:H115">
    <cfRule type="containsText" dxfId="15" priority="17" operator="containsText" text="I-Viru">
      <formula>NOT(ISERROR(SEARCH("I-Viru",A38)))</formula>
    </cfRule>
  </conditionalFormatting>
  <conditionalFormatting sqref="C18:D20">
    <cfRule type="cellIs" dxfId="14" priority="23" stopIfTrue="1" operator="equal">
      <formula>13</formula>
    </cfRule>
  </conditionalFormatting>
  <conditionalFormatting sqref="E102 E104 E106 E108 G103 G107 G110 G112">
    <cfRule type="containsBlanks" dxfId="13" priority="18">
      <formula>LEN(TRIM(E102))=0</formula>
    </cfRule>
  </conditionalFormatting>
  <conditionalFormatting sqref="E102 E104">
    <cfRule type="aboveAverage" dxfId="12" priority="40"/>
  </conditionalFormatting>
  <conditionalFormatting sqref="E106 E108">
    <cfRule type="aboveAverage" dxfId="11" priority="21"/>
  </conditionalFormatting>
  <conditionalFormatting sqref="G103 G107">
    <cfRule type="aboveAverage" dxfId="10" priority="41"/>
  </conditionalFormatting>
  <conditionalFormatting sqref="G110 G112">
    <cfRule type="aboveAverage" dxfId="9" priority="19"/>
  </conditionalFormatting>
  <conditionalFormatting sqref="E119 E121 E123 E125 G120 G124 G127 G129">
    <cfRule type="containsBlanks" dxfId="8" priority="3">
      <formula>LEN(TRIM(E119))=0</formula>
    </cfRule>
  </conditionalFormatting>
  <conditionalFormatting sqref="A23:H23 A37:H37 A24:B36 B22:H22">
    <cfRule type="containsText" dxfId="7" priority="9" operator="containsText" text="I-Viru">
      <formula>NOT(ISERROR(SEARCH("I-Viru",A22)))</formula>
    </cfRule>
  </conditionalFormatting>
  <conditionalFormatting sqref="A117:H132">
    <cfRule type="containsText" dxfId="6" priority="2" operator="containsText" text="I-Viru">
      <formula>NOT(ISERROR(SEARCH("I-Viru",A117)))</formula>
    </cfRule>
  </conditionalFormatting>
  <conditionalFormatting sqref="A117:H132">
    <cfRule type="containsText" dxfId="5" priority="5" operator="containsText" text="I-Viru">
      <formula>NOT(ISERROR(SEARCH("I-Viru",A117)))</formula>
    </cfRule>
  </conditionalFormatting>
  <conditionalFormatting sqref="E119 E121">
    <cfRule type="aboveAverage" dxfId="4" priority="7"/>
  </conditionalFormatting>
  <conditionalFormatting sqref="E123 E125">
    <cfRule type="aboveAverage" dxfId="3" priority="6"/>
  </conditionalFormatting>
  <conditionalFormatting sqref="G120 G124">
    <cfRule type="aboveAverage" dxfId="2" priority="8"/>
  </conditionalFormatting>
  <conditionalFormatting sqref="G127 G129">
    <cfRule type="aboveAverage" dxfId="1" priority="4"/>
  </conditionalFormatting>
  <conditionalFormatting sqref="E300:E301">
    <cfRule type="containsText" dxfId="0" priority="1" operator="containsText" text="I-Viru">
      <formula>NOT(ISERROR(SEARCH("I-Viru",E300)))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  <rowBreaks count="1" manualBreakCount="1">
    <brk id="11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Võistkondlik</vt:lpstr>
      <vt:lpstr>Nimed</vt:lpstr>
      <vt:lpstr>M 35-59</vt:lpstr>
      <vt:lpstr>M 60+</vt:lpstr>
      <vt:lpstr>N 35-54</vt:lpstr>
      <vt:lpstr>N 55+</vt:lpstr>
      <vt:lpstr>'M 35-59'!Print_Area</vt:lpstr>
      <vt:lpstr>'M 60+'!Print_Area</vt:lpstr>
      <vt:lpstr>'N 35-54'!Print_Area</vt:lpstr>
      <vt:lpstr>'N 55+'!Print_Area</vt:lpstr>
      <vt:lpstr>Nimed!Print_Area</vt:lpstr>
      <vt:lpstr>'M 35-59'!Print_Titles</vt:lpstr>
      <vt:lpstr>'M 60+'!Print_Titles</vt:lpstr>
      <vt:lpstr>'N 35-54'!Print_Titles</vt:lpstr>
      <vt:lpstr>'N 55+'!Print_Titles</vt:lpstr>
      <vt:lpstr>Nimed!Print_Titles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2016-12-13T07:13:08Z</dcterms:created>
  <dcterms:modified xsi:type="dcterms:W3CDTF">2019-04-24T08:38:57Z</dcterms:modified>
</cp:coreProperties>
</file>